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I:\GLC\Licitacoes\EDITAIS DE LICITAÇOES\Editais 2019\Edital 0000991.2019\"/>
    </mc:Choice>
  </mc:AlternateContent>
  <bookViews>
    <workbookView xWindow="0" yWindow="0" windowWidth="15360" windowHeight="8205"/>
  </bookViews>
  <sheets>
    <sheet name="CORTINA AUTOMATIZADA DIV AGS" sheetId="1" r:id="rId1"/>
  </sheets>
  <externalReferences>
    <externalReference r:id="rId2"/>
  </externalReferences>
  <definedNames>
    <definedName name="_xlnm.Print_Area" localSheetId="0">'CORTINA AUTOMATIZADA DIV AGS'!$A$1:$K$1480</definedName>
    <definedName name="autoshape" localSheetId="0">'CORTINA AUTOMATIZADA DIV AGS'!#REF!</definedName>
    <definedName name="autoshape">[1]Niterói!#REF!</definedName>
    <definedName name="_xlnm.Print_Titles" localSheetId="0">'CORTINA AUTOMATIZADA DIV AGS'!$12:$13</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1457" i="1" l="1"/>
  <c r="I1457" i="1"/>
  <c r="K1457" i="1" s="1"/>
  <c r="H1457" i="1"/>
  <c r="J1415" i="1"/>
  <c r="I1415" i="1"/>
  <c r="H1415" i="1"/>
  <c r="J1382" i="1"/>
  <c r="I1382" i="1"/>
  <c r="H1382" i="1"/>
  <c r="J1348" i="1"/>
  <c r="I1348" i="1"/>
  <c r="H1348" i="1"/>
  <c r="J1307" i="1"/>
  <c r="I1307" i="1"/>
  <c r="H1307" i="1"/>
  <c r="J1264" i="1"/>
  <c r="I1264" i="1"/>
  <c r="H1264" i="1"/>
  <c r="J1231" i="1"/>
  <c r="I1231" i="1"/>
  <c r="H1231" i="1"/>
  <c r="J1197" i="1"/>
  <c r="I1197" i="1"/>
  <c r="H1197" i="1"/>
  <c r="J1163" i="1"/>
  <c r="I1163" i="1"/>
  <c r="H1163" i="1"/>
  <c r="J1129" i="1"/>
  <c r="I1129" i="1"/>
  <c r="H1129" i="1"/>
  <c r="J1085" i="1"/>
  <c r="I1085" i="1"/>
  <c r="H1085" i="1"/>
  <c r="J1050" i="1"/>
  <c r="I1050" i="1"/>
  <c r="H1050" i="1"/>
  <c r="J1020" i="1"/>
  <c r="I1020" i="1"/>
  <c r="H1020" i="1"/>
  <c r="J987" i="1"/>
  <c r="I987" i="1"/>
  <c r="H987" i="1"/>
  <c r="J951" i="1"/>
  <c r="I951" i="1"/>
  <c r="H951" i="1"/>
  <c r="J918" i="1"/>
  <c r="I918" i="1"/>
  <c r="H918" i="1"/>
  <c r="J885" i="1"/>
  <c r="I885" i="1"/>
  <c r="H885" i="1"/>
  <c r="J840" i="1"/>
  <c r="I840" i="1"/>
  <c r="H840" i="1"/>
  <c r="J805" i="1"/>
  <c r="I805" i="1"/>
  <c r="H805" i="1"/>
  <c r="J770" i="1"/>
  <c r="I770" i="1"/>
  <c r="H770" i="1"/>
  <c r="J728" i="1"/>
  <c r="I728" i="1"/>
  <c r="H728" i="1"/>
  <c r="J686" i="1"/>
  <c r="I686" i="1"/>
  <c r="H686" i="1"/>
  <c r="J655" i="1"/>
  <c r="I655" i="1"/>
  <c r="H655" i="1"/>
  <c r="J615" i="1"/>
  <c r="I615" i="1"/>
  <c r="H615" i="1"/>
  <c r="J581" i="1"/>
  <c r="I581" i="1"/>
  <c r="H581" i="1"/>
  <c r="J538" i="1"/>
  <c r="I538" i="1"/>
  <c r="H538" i="1"/>
  <c r="J497" i="1"/>
  <c r="I497" i="1"/>
  <c r="H497" i="1"/>
  <c r="J457" i="1"/>
  <c r="I457" i="1"/>
  <c r="H457" i="1"/>
  <c r="J429" i="1"/>
  <c r="I429" i="1"/>
  <c r="H429" i="1"/>
  <c r="J386" i="1"/>
  <c r="I386" i="1"/>
  <c r="H386" i="1"/>
  <c r="J352" i="1"/>
  <c r="I352" i="1"/>
  <c r="H352" i="1"/>
  <c r="J324" i="1"/>
  <c r="I324" i="1"/>
  <c r="H324" i="1"/>
  <c r="J290" i="1"/>
  <c r="I290" i="1"/>
  <c r="H290" i="1"/>
  <c r="J250" i="1"/>
  <c r="I250" i="1"/>
  <c r="H250" i="1"/>
  <c r="J214" i="1"/>
  <c r="I214" i="1"/>
  <c r="H214" i="1"/>
  <c r="J172" i="1"/>
  <c r="I172" i="1"/>
  <c r="H172" i="1"/>
  <c r="J134" i="1"/>
  <c r="I134" i="1"/>
  <c r="H134" i="1"/>
  <c r="J93" i="1"/>
  <c r="I93" i="1"/>
  <c r="H93" i="1"/>
  <c r="J60" i="1"/>
  <c r="I60" i="1"/>
  <c r="H60" i="1"/>
  <c r="J27" i="1"/>
  <c r="I27" i="1"/>
  <c r="H27" i="1"/>
  <c r="K1415" i="1" l="1"/>
  <c r="K1382" i="1"/>
  <c r="K1348" i="1"/>
  <c r="K1307" i="1"/>
  <c r="K1264" i="1"/>
  <c r="K1231" i="1"/>
  <c r="K1197" i="1"/>
  <c r="K1129" i="1"/>
  <c r="K1163" i="1"/>
  <c r="K1085" i="1"/>
  <c r="K1050" i="1"/>
  <c r="K1020" i="1"/>
  <c r="K987" i="1"/>
  <c r="K951" i="1"/>
  <c r="K918" i="1"/>
  <c r="K885" i="1"/>
  <c r="K840" i="1"/>
  <c r="K805" i="1"/>
  <c r="K770" i="1"/>
  <c r="K728" i="1"/>
  <c r="K686" i="1"/>
  <c r="K655" i="1"/>
  <c r="K615" i="1"/>
  <c r="K429" i="1"/>
  <c r="K581" i="1"/>
  <c r="K538" i="1"/>
  <c r="K497" i="1"/>
  <c r="K457" i="1"/>
  <c r="K386" i="1"/>
  <c r="K352" i="1"/>
  <c r="K324" i="1"/>
  <c r="K290" i="1"/>
  <c r="K250" i="1"/>
  <c r="K214" i="1"/>
  <c r="K172" i="1"/>
  <c r="K134" i="1"/>
  <c r="K93" i="1"/>
  <c r="K60" i="1"/>
  <c r="K27" i="1"/>
  <c r="G1477" i="1"/>
  <c r="F1477" i="1"/>
  <c r="G1435" i="1"/>
  <c r="F1435" i="1"/>
  <c r="G1402" i="1"/>
  <c r="F1402" i="1"/>
  <c r="G1368" i="1"/>
  <c r="F1368" i="1"/>
  <c r="G1327" i="1"/>
  <c r="F1327" i="1"/>
  <c r="G1284" i="1"/>
  <c r="F1284" i="1"/>
  <c r="G1251" i="1"/>
  <c r="F1251" i="1"/>
  <c r="G1217" i="1"/>
  <c r="F1217" i="1"/>
  <c r="G1183" i="1"/>
  <c r="F1183" i="1"/>
  <c r="G1149" i="1"/>
  <c r="F1149" i="1"/>
  <c r="G1105" i="1"/>
  <c r="F1105" i="1"/>
  <c r="G1070" i="1"/>
  <c r="F1070" i="1"/>
  <c r="G1042" i="1"/>
  <c r="F1042" i="1"/>
  <c r="G1007" i="1"/>
  <c r="F1007" i="1"/>
  <c r="G971" i="1"/>
  <c r="F971" i="1"/>
  <c r="G938" i="1"/>
  <c r="F938" i="1"/>
  <c r="G905" i="1"/>
  <c r="F905" i="1"/>
  <c r="G860" i="1"/>
  <c r="F860" i="1"/>
  <c r="G825" i="1"/>
  <c r="F825" i="1"/>
  <c r="G790" i="1"/>
  <c r="F790" i="1"/>
  <c r="G748" i="1"/>
  <c r="F748" i="1"/>
  <c r="G706" i="1"/>
  <c r="F706" i="1"/>
  <c r="G677" i="1"/>
  <c r="F677" i="1"/>
  <c r="G635" i="1"/>
  <c r="F635" i="1"/>
  <c r="G601" i="1"/>
  <c r="F601" i="1"/>
  <c r="G558" i="1"/>
  <c r="F558" i="1"/>
  <c r="G517" i="1"/>
  <c r="F517" i="1"/>
  <c r="G477" i="1"/>
  <c r="F477" i="1"/>
  <c r="G449" i="1"/>
  <c r="F449" i="1"/>
  <c r="G406" i="1"/>
  <c r="F406" i="1"/>
  <c r="G372" i="1"/>
  <c r="F372" i="1"/>
  <c r="G344" i="1"/>
  <c r="F344" i="1"/>
  <c r="G310" i="1"/>
  <c r="F310" i="1"/>
  <c r="G270" i="1"/>
  <c r="F270" i="1"/>
  <c r="G234" i="1"/>
  <c r="F234" i="1"/>
  <c r="G192" i="1"/>
  <c r="F192" i="1"/>
  <c r="G154" i="1"/>
  <c r="F154" i="1"/>
  <c r="G113" i="1"/>
  <c r="F113" i="1"/>
  <c r="G80" i="1"/>
  <c r="F80" i="1"/>
  <c r="G47" i="1"/>
  <c r="F47" i="1"/>
  <c r="G954" i="1" l="1"/>
  <c r="F954" i="1"/>
  <c r="G921" i="1"/>
  <c r="F921" i="1"/>
  <c r="J79" i="1"/>
  <c r="I79" i="1"/>
  <c r="J78" i="1"/>
  <c r="I78" i="1"/>
  <c r="K78" i="1" s="1"/>
  <c r="J77" i="1"/>
  <c r="I77" i="1"/>
  <c r="J76" i="1"/>
  <c r="I76" i="1"/>
  <c r="K76" i="1" s="1"/>
  <c r="J75" i="1"/>
  <c r="I75" i="1"/>
  <c r="J74" i="1"/>
  <c r="I74" i="1"/>
  <c r="K74" i="1" s="1"/>
  <c r="J73" i="1"/>
  <c r="I73" i="1"/>
  <c r="J72" i="1"/>
  <c r="I72" i="1"/>
  <c r="K72" i="1" s="1"/>
  <c r="J71" i="1"/>
  <c r="I71" i="1"/>
  <c r="J70" i="1"/>
  <c r="I70" i="1"/>
  <c r="J65" i="1"/>
  <c r="I65" i="1"/>
  <c r="I62" i="1"/>
  <c r="I61" i="1"/>
  <c r="K61" i="1" s="1"/>
  <c r="I59" i="1"/>
  <c r="I58" i="1"/>
  <c r="I57" i="1"/>
  <c r="I56" i="1"/>
  <c r="K56" i="1" s="1"/>
  <c r="I55" i="1"/>
  <c r="J62" i="1"/>
  <c r="J61" i="1"/>
  <c r="J59" i="1"/>
  <c r="J58" i="1"/>
  <c r="J57" i="1"/>
  <c r="J56" i="1"/>
  <c r="J55" i="1"/>
  <c r="J53" i="1"/>
  <c r="K53" i="1" s="1"/>
  <c r="H79" i="1"/>
  <c r="H78" i="1"/>
  <c r="H77" i="1"/>
  <c r="H76" i="1"/>
  <c r="H75" i="1"/>
  <c r="H74" i="1"/>
  <c r="H73" i="1"/>
  <c r="H72" i="1"/>
  <c r="H71" i="1"/>
  <c r="H70" i="1"/>
  <c r="H65" i="1"/>
  <c r="H62" i="1"/>
  <c r="H61" i="1"/>
  <c r="H59" i="1"/>
  <c r="H58" i="1"/>
  <c r="H57" i="1"/>
  <c r="H56" i="1"/>
  <c r="H55" i="1"/>
  <c r="H53" i="1"/>
  <c r="J46" i="1"/>
  <c r="I46" i="1"/>
  <c r="H46" i="1"/>
  <c r="J45" i="1"/>
  <c r="I45" i="1"/>
  <c r="H45" i="1"/>
  <c r="J44" i="1"/>
  <c r="I44" i="1"/>
  <c r="H44" i="1"/>
  <c r="J43" i="1"/>
  <c r="I43" i="1"/>
  <c r="H43" i="1"/>
  <c r="J42" i="1"/>
  <c r="I42" i="1"/>
  <c r="H42" i="1"/>
  <c r="J41" i="1"/>
  <c r="I41" i="1"/>
  <c r="H41" i="1"/>
  <c r="J40" i="1"/>
  <c r="I40" i="1"/>
  <c r="H40" i="1"/>
  <c r="J39" i="1"/>
  <c r="I39" i="1"/>
  <c r="H39" i="1"/>
  <c r="J38" i="1"/>
  <c r="I38" i="1"/>
  <c r="H38" i="1"/>
  <c r="J37" i="1"/>
  <c r="I37" i="1"/>
  <c r="H37" i="1"/>
  <c r="J32" i="1"/>
  <c r="I32" i="1"/>
  <c r="H32" i="1"/>
  <c r="I29" i="1"/>
  <c r="I28" i="1"/>
  <c r="I26" i="1"/>
  <c r="I25" i="1"/>
  <c r="I24" i="1"/>
  <c r="I23" i="1"/>
  <c r="I22" i="1"/>
  <c r="J29" i="1"/>
  <c r="J28" i="1"/>
  <c r="J26" i="1"/>
  <c r="J25" i="1"/>
  <c r="J24" i="1"/>
  <c r="J23" i="1"/>
  <c r="J22" i="1"/>
  <c r="J20" i="1"/>
  <c r="J19" i="1"/>
  <c r="K19" i="1" s="1"/>
  <c r="H29" i="1"/>
  <c r="H28" i="1"/>
  <c r="H26" i="1"/>
  <c r="H25" i="1"/>
  <c r="H24" i="1"/>
  <c r="H23" i="1"/>
  <c r="H22" i="1"/>
  <c r="H20" i="1"/>
  <c r="H19" i="1"/>
  <c r="K39" i="1" l="1"/>
  <c r="K26" i="1"/>
  <c r="H80" i="1"/>
  <c r="K55" i="1"/>
  <c r="K22" i="1"/>
  <c r="K59" i="1"/>
  <c r="K41" i="1"/>
  <c r="K45" i="1"/>
  <c r="K77" i="1"/>
  <c r="J80" i="1"/>
  <c r="K29" i="1"/>
  <c r="K25" i="1"/>
  <c r="K37" i="1"/>
  <c r="I47" i="1"/>
  <c r="K70" i="1"/>
  <c r="I80" i="1"/>
  <c r="H47" i="1"/>
  <c r="J47" i="1"/>
  <c r="K40" i="1"/>
  <c r="K44" i="1"/>
  <c r="K65" i="1"/>
  <c r="K75" i="1"/>
  <c r="K57" i="1"/>
  <c r="K62" i="1"/>
  <c r="K79" i="1"/>
  <c r="K32" i="1"/>
  <c r="K43" i="1"/>
  <c r="K58" i="1"/>
  <c r="K24" i="1"/>
  <c r="K38" i="1"/>
  <c r="K42" i="1"/>
  <c r="K46" i="1"/>
  <c r="K71" i="1"/>
  <c r="K73" i="1"/>
  <c r="K23" i="1"/>
  <c r="K28" i="1"/>
  <c r="J1456" i="1"/>
  <c r="I1456" i="1"/>
  <c r="H1456" i="1"/>
  <c r="J1476" i="1"/>
  <c r="I1476" i="1"/>
  <c r="H1476" i="1"/>
  <c r="J1475" i="1"/>
  <c r="I1475" i="1"/>
  <c r="H1475" i="1"/>
  <c r="J1474" i="1"/>
  <c r="I1474" i="1"/>
  <c r="H1474" i="1"/>
  <c r="J1473" i="1"/>
  <c r="I1473" i="1"/>
  <c r="H1473" i="1"/>
  <c r="J1472" i="1"/>
  <c r="I1472" i="1"/>
  <c r="H1472" i="1"/>
  <c r="J1471" i="1"/>
  <c r="I1471" i="1"/>
  <c r="H1471" i="1"/>
  <c r="J1470" i="1"/>
  <c r="I1470" i="1"/>
  <c r="H1470" i="1"/>
  <c r="J1469" i="1"/>
  <c r="I1469" i="1"/>
  <c r="H1469" i="1"/>
  <c r="J1468" i="1"/>
  <c r="I1468" i="1"/>
  <c r="H1468" i="1"/>
  <c r="J1467" i="1"/>
  <c r="I1467" i="1"/>
  <c r="H1467" i="1"/>
  <c r="G1463" i="1"/>
  <c r="F1463" i="1"/>
  <c r="J1462" i="1"/>
  <c r="J1463" i="1" s="1"/>
  <c r="I1462" i="1"/>
  <c r="I1463" i="1" s="1"/>
  <c r="H1462" i="1"/>
  <c r="H1463" i="1" s="1"/>
  <c r="G1460" i="1"/>
  <c r="F1460" i="1"/>
  <c r="J1459" i="1"/>
  <c r="I1459" i="1"/>
  <c r="H1459" i="1"/>
  <c r="J1458" i="1"/>
  <c r="I1458" i="1"/>
  <c r="H1458" i="1"/>
  <c r="J1455" i="1"/>
  <c r="K1455" i="1" s="1"/>
  <c r="H1455" i="1"/>
  <c r="J1454" i="1"/>
  <c r="I1454" i="1"/>
  <c r="H1454" i="1"/>
  <c r="J1453" i="1"/>
  <c r="K1453" i="1" s="1"/>
  <c r="H1453" i="1"/>
  <c r="J1452" i="1"/>
  <c r="K1452" i="1" s="1"/>
  <c r="H1452" i="1"/>
  <c r="J1451" i="1"/>
  <c r="K1451" i="1" s="1"/>
  <c r="H1451" i="1"/>
  <c r="J1450" i="1"/>
  <c r="K1450" i="1" s="1"/>
  <c r="H1450" i="1"/>
  <c r="J1448" i="1"/>
  <c r="I1448" i="1"/>
  <c r="H1448" i="1"/>
  <c r="J1447" i="1"/>
  <c r="I1447" i="1"/>
  <c r="H1447" i="1"/>
  <c r="J1446" i="1"/>
  <c r="I1446" i="1"/>
  <c r="H1446" i="1"/>
  <c r="J1445" i="1"/>
  <c r="I1445" i="1"/>
  <c r="H1445" i="1"/>
  <c r="J1444" i="1"/>
  <c r="I1444" i="1"/>
  <c r="H1444" i="1"/>
  <c r="J1442" i="1"/>
  <c r="I1442" i="1"/>
  <c r="H1442" i="1"/>
  <c r="J1441" i="1"/>
  <c r="K1441" i="1" s="1"/>
  <c r="H1441" i="1"/>
  <c r="J1440" i="1"/>
  <c r="K1440" i="1" s="1"/>
  <c r="H1440" i="1"/>
  <c r="J1434" i="1"/>
  <c r="I1434" i="1"/>
  <c r="H1434" i="1"/>
  <c r="J1433" i="1"/>
  <c r="I1433" i="1"/>
  <c r="H1433" i="1"/>
  <c r="J1432" i="1"/>
  <c r="I1432" i="1"/>
  <c r="H1432" i="1"/>
  <c r="J1431" i="1"/>
  <c r="I1431" i="1"/>
  <c r="H1431" i="1"/>
  <c r="J1430" i="1"/>
  <c r="I1430" i="1"/>
  <c r="H1430" i="1"/>
  <c r="J1429" i="1"/>
  <c r="I1429" i="1"/>
  <c r="H1429" i="1"/>
  <c r="J1428" i="1"/>
  <c r="I1428" i="1"/>
  <c r="H1428" i="1"/>
  <c r="J1427" i="1"/>
  <c r="I1427" i="1"/>
  <c r="H1427" i="1"/>
  <c r="J1426" i="1"/>
  <c r="I1426" i="1"/>
  <c r="H1426" i="1"/>
  <c r="J1425" i="1"/>
  <c r="I1425" i="1"/>
  <c r="H1425" i="1"/>
  <c r="G1421" i="1"/>
  <c r="F1421" i="1"/>
  <c r="J1420" i="1"/>
  <c r="J1421" i="1" s="1"/>
  <c r="I1420" i="1"/>
  <c r="H1420" i="1"/>
  <c r="H1421" i="1" s="1"/>
  <c r="G1418" i="1"/>
  <c r="F1418" i="1"/>
  <c r="J1417" i="1"/>
  <c r="I1417" i="1"/>
  <c r="H1417" i="1"/>
  <c r="J1416" i="1"/>
  <c r="I1416" i="1"/>
  <c r="H1416" i="1"/>
  <c r="J1414" i="1"/>
  <c r="I1414" i="1"/>
  <c r="H1414" i="1"/>
  <c r="J1413" i="1"/>
  <c r="I1413" i="1"/>
  <c r="H1413" i="1"/>
  <c r="J1412" i="1"/>
  <c r="I1412" i="1"/>
  <c r="H1412" i="1"/>
  <c r="J1411" i="1"/>
  <c r="I1411" i="1"/>
  <c r="H1411" i="1"/>
  <c r="J1410" i="1"/>
  <c r="I1410" i="1"/>
  <c r="H1410" i="1"/>
  <c r="J1408" i="1"/>
  <c r="K1408" i="1" s="1"/>
  <c r="H1408" i="1"/>
  <c r="J1407" i="1"/>
  <c r="H1407" i="1"/>
  <c r="J1401" i="1"/>
  <c r="I1401" i="1"/>
  <c r="H1401" i="1"/>
  <c r="J1400" i="1"/>
  <c r="I1400" i="1"/>
  <c r="H1400" i="1"/>
  <c r="J1399" i="1"/>
  <c r="I1399" i="1"/>
  <c r="H1399" i="1"/>
  <c r="J1398" i="1"/>
  <c r="I1398" i="1"/>
  <c r="H1398" i="1"/>
  <c r="J1397" i="1"/>
  <c r="I1397" i="1"/>
  <c r="H1397" i="1"/>
  <c r="J1396" i="1"/>
  <c r="I1396" i="1"/>
  <c r="H1396" i="1"/>
  <c r="J1395" i="1"/>
  <c r="I1395" i="1"/>
  <c r="H1395" i="1"/>
  <c r="J1394" i="1"/>
  <c r="I1394" i="1"/>
  <c r="H1394" i="1"/>
  <c r="J1393" i="1"/>
  <c r="I1393" i="1"/>
  <c r="H1393" i="1"/>
  <c r="J1392" i="1"/>
  <c r="I1392" i="1"/>
  <c r="H1392" i="1"/>
  <c r="G1388" i="1"/>
  <c r="F1388" i="1"/>
  <c r="J1387" i="1"/>
  <c r="J1388" i="1" s="1"/>
  <c r="I1387" i="1"/>
  <c r="H1387" i="1"/>
  <c r="H1388" i="1" s="1"/>
  <c r="G1385" i="1"/>
  <c r="F1385" i="1"/>
  <c r="J1384" i="1"/>
  <c r="I1384" i="1"/>
  <c r="H1384" i="1"/>
  <c r="J1383" i="1"/>
  <c r="I1383" i="1"/>
  <c r="H1383" i="1"/>
  <c r="J1381" i="1"/>
  <c r="K1381" i="1" s="1"/>
  <c r="H1381" i="1"/>
  <c r="J1380" i="1"/>
  <c r="I1380" i="1"/>
  <c r="H1380" i="1"/>
  <c r="J1379" i="1"/>
  <c r="K1379" i="1" s="1"/>
  <c r="H1379" i="1"/>
  <c r="J1378" i="1"/>
  <c r="K1378" i="1" s="1"/>
  <c r="H1378" i="1"/>
  <c r="J1377" i="1"/>
  <c r="K1377" i="1" s="1"/>
  <c r="H1377" i="1"/>
  <c r="J1376" i="1"/>
  <c r="K1376" i="1" s="1"/>
  <c r="H1376" i="1"/>
  <c r="J1374" i="1"/>
  <c r="K1374" i="1" s="1"/>
  <c r="H1374" i="1"/>
  <c r="J1373" i="1"/>
  <c r="K1373" i="1" s="1"/>
  <c r="H1373" i="1"/>
  <c r="J1334" i="1"/>
  <c r="H1334" i="1"/>
  <c r="J1367" i="1"/>
  <c r="I1367" i="1"/>
  <c r="H1367" i="1"/>
  <c r="J1366" i="1"/>
  <c r="I1366" i="1"/>
  <c r="H1366" i="1"/>
  <c r="J1365" i="1"/>
  <c r="I1365" i="1"/>
  <c r="H1365" i="1"/>
  <c r="J1364" i="1"/>
  <c r="I1364" i="1"/>
  <c r="H1364" i="1"/>
  <c r="J1363" i="1"/>
  <c r="I1363" i="1"/>
  <c r="H1363" i="1"/>
  <c r="J1362" i="1"/>
  <c r="I1362" i="1"/>
  <c r="H1362" i="1"/>
  <c r="J1361" i="1"/>
  <c r="I1361" i="1"/>
  <c r="H1361" i="1"/>
  <c r="J1360" i="1"/>
  <c r="I1360" i="1"/>
  <c r="H1360" i="1"/>
  <c r="J1359" i="1"/>
  <c r="I1359" i="1"/>
  <c r="H1359" i="1"/>
  <c r="J1358" i="1"/>
  <c r="I1358" i="1"/>
  <c r="H1358" i="1"/>
  <c r="G1354" i="1"/>
  <c r="F1354" i="1"/>
  <c r="J1353" i="1"/>
  <c r="J1354" i="1" s="1"/>
  <c r="I1353" i="1"/>
  <c r="H1353" i="1"/>
  <c r="H1354" i="1" s="1"/>
  <c r="G1351" i="1"/>
  <c r="F1351" i="1"/>
  <c r="J1350" i="1"/>
  <c r="I1350" i="1"/>
  <c r="H1350" i="1"/>
  <c r="J1349" i="1"/>
  <c r="I1349" i="1"/>
  <c r="H1349" i="1"/>
  <c r="J1347" i="1"/>
  <c r="K1347" i="1" s="1"/>
  <c r="H1347" i="1"/>
  <c r="J1346" i="1"/>
  <c r="I1346" i="1"/>
  <c r="H1346" i="1"/>
  <c r="J1345" i="1"/>
  <c r="K1345" i="1" s="1"/>
  <c r="H1345" i="1"/>
  <c r="J1344" i="1"/>
  <c r="K1344" i="1" s="1"/>
  <c r="H1344" i="1"/>
  <c r="J1343" i="1"/>
  <c r="K1343" i="1" s="1"/>
  <c r="H1343" i="1"/>
  <c r="J1342" i="1"/>
  <c r="K1342" i="1" s="1"/>
  <c r="H1342" i="1"/>
  <c r="J1340" i="1"/>
  <c r="I1340" i="1"/>
  <c r="H1340" i="1"/>
  <c r="J1339" i="1"/>
  <c r="I1339" i="1"/>
  <c r="H1339" i="1"/>
  <c r="J1338" i="1"/>
  <c r="I1338" i="1"/>
  <c r="H1338" i="1"/>
  <c r="J1337" i="1"/>
  <c r="I1337" i="1"/>
  <c r="H1337" i="1"/>
  <c r="J1336" i="1"/>
  <c r="I1336" i="1"/>
  <c r="H1336" i="1"/>
  <c r="J1333" i="1"/>
  <c r="K1333" i="1" s="1"/>
  <c r="H1333" i="1"/>
  <c r="J1332" i="1"/>
  <c r="K1332" i="1" s="1"/>
  <c r="H1332" i="1"/>
  <c r="J1326" i="1"/>
  <c r="I1326" i="1"/>
  <c r="H1326" i="1"/>
  <c r="J1325" i="1"/>
  <c r="I1325" i="1"/>
  <c r="H1325" i="1"/>
  <c r="J1324" i="1"/>
  <c r="I1324" i="1"/>
  <c r="H1324" i="1"/>
  <c r="J1323" i="1"/>
  <c r="I1323" i="1"/>
  <c r="H1323" i="1"/>
  <c r="J1322" i="1"/>
  <c r="I1322" i="1"/>
  <c r="H1322" i="1"/>
  <c r="J1321" i="1"/>
  <c r="I1321" i="1"/>
  <c r="H1321" i="1"/>
  <c r="J1320" i="1"/>
  <c r="I1320" i="1"/>
  <c r="H1320" i="1"/>
  <c r="J1319" i="1"/>
  <c r="I1319" i="1"/>
  <c r="H1319" i="1"/>
  <c r="J1318" i="1"/>
  <c r="I1318" i="1"/>
  <c r="H1318" i="1"/>
  <c r="J1317" i="1"/>
  <c r="I1317" i="1"/>
  <c r="H1317" i="1"/>
  <c r="G1313" i="1"/>
  <c r="F1313" i="1"/>
  <c r="J1312" i="1"/>
  <c r="J1313" i="1" s="1"/>
  <c r="I1312" i="1"/>
  <c r="I1313" i="1" s="1"/>
  <c r="H1312" i="1"/>
  <c r="H1313" i="1" s="1"/>
  <c r="G1310" i="1"/>
  <c r="F1310" i="1"/>
  <c r="J1309" i="1"/>
  <c r="I1309" i="1"/>
  <c r="H1309" i="1"/>
  <c r="J1308" i="1"/>
  <c r="I1308" i="1"/>
  <c r="H1308" i="1"/>
  <c r="J1306" i="1"/>
  <c r="I1306" i="1"/>
  <c r="H1306" i="1"/>
  <c r="J1305" i="1"/>
  <c r="K1305" i="1" s="1"/>
  <c r="H1305" i="1"/>
  <c r="J1304" i="1"/>
  <c r="I1304" i="1"/>
  <c r="H1304" i="1"/>
  <c r="J1303" i="1"/>
  <c r="K1303" i="1" s="1"/>
  <c r="H1303" i="1"/>
  <c r="J1302" i="1"/>
  <c r="K1302" i="1" s="1"/>
  <c r="H1302" i="1"/>
  <c r="J1301" i="1"/>
  <c r="K1301" i="1" s="1"/>
  <c r="H1301" i="1"/>
  <c r="J1300" i="1"/>
  <c r="K1300" i="1" s="1"/>
  <c r="H1300" i="1"/>
  <c r="J1298" i="1"/>
  <c r="I1298" i="1"/>
  <c r="H1298" i="1"/>
  <c r="J1297" i="1"/>
  <c r="I1297" i="1"/>
  <c r="H1297" i="1"/>
  <c r="J1296" i="1"/>
  <c r="I1296" i="1"/>
  <c r="H1296" i="1"/>
  <c r="J1295" i="1"/>
  <c r="I1295" i="1"/>
  <c r="H1295" i="1"/>
  <c r="J1294" i="1"/>
  <c r="I1294" i="1"/>
  <c r="H1294" i="1"/>
  <c r="J1292" i="1"/>
  <c r="K1292" i="1" s="1"/>
  <c r="H1292" i="1"/>
  <c r="J1291" i="1"/>
  <c r="K1291" i="1" s="1"/>
  <c r="H1291" i="1"/>
  <c r="K1445" i="1" l="1"/>
  <c r="H1368" i="1"/>
  <c r="I1402" i="1"/>
  <c r="I1477" i="1"/>
  <c r="G1403" i="1"/>
  <c r="G1478" i="1"/>
  <c r="F1478" i="1"/>
  <c r="I1368" i="1"/>
  <c r="J1402" i="1"/>
  <c r="K1467" i="1"/>
  <c r="J1477" i="1"/>
  <c r="K1471" i="1"/>
  <c r="J1368" i="1"/>
  <c r="I1435" i="1"/>
  <c r="H1327" i="1"/>
  <c r="H1435" i="1"/>
  <c r="K47" i="1"/>
  <c r="I1327" i="1"/>
  <c r="J1327" i="1"/>
  <c r="H1402" i="1"/>
  <c r="K1413" i="1"/>
  <c r="G1436" i="1"/>
  <c r="J1435" i="1"/>
  <c r="K1428" i="1"/>
  <c r="K1432" i="1"/>
  <c r="H1477" i="1"/>
  <c r="K80" i="1"/>
  <c r="K1468" i="1"/>
  <c r="K1472" i="1"/>
  <c r="K1476" i="1"/>
  <c r="K1473" i="1"/>
  <c r="K1459" i="1"/>
  <c r="K1470" i="1"/>
  <c r="K1475" i="1"/>
  <c r="F1436" i="1"/>
  <c r="K1442" i="1"/>
  <c r="K1447" i="1"/>
  <c r="K1458" i="1"/>
  <c r="K1469" i="1"/>
  <c r="K1474" i="1"/>
  <c r="K1456" i="1"/>
  <c r="K1427" i="1"/>
  <c r="K1431" i="1"/>
  <c r="K1446" i="1"/>
  <c r="J1418" i="1"/>
  <c r="K1414" i="1"/>
  <c r="K1429" i="1"/>
  <c r="K1433" i="1"/>
  <c r="K1444" i="1"/>
  <c r="K1448" i="1"/>
  <c r="K1454" i="1"/>
  <c r="H1460" i="1"/>
  <c r="J1460" i="1"/>
  <c r="I1460" i="1"/>
  <c r="K1411" i="1"/>
  <c r="K1416" i="1"/>
  <c r="K1420" i="1"/>
  <c r="K1421" i="1" s="1"/>
  <c r="K1462" i="1"/>
  <c r="K1463" i="1" s="1"/>
  <c r="F1403" i="1"/>
  <c r="K1407" i="1"/>
  <c r="I1418" i="1"/>
  <c r="I1421" i="1"/>
  <c r="H1418" i="1"/>
  <c r="K1412" i="1"/>
  <c r="K1417" i="1"/>
  <c r="K1426" i="1"/>
  <c r="K1430" i="1"/>
  <c r="K1434" i="1"/>
  <c r="K1410" i="1"/>
  <c r="K1425" i="1"/>
  <c r="K1383" i="1"/>
  <c r="K1387" i="1"/>
  <c r="K1388" i="1" s="1"/>
  <c r="K1400" i="1"/>
  <c r="G1369" i="1"/>
  <c r="K1396" i="1"/>
  <c r="K1399" i="1"/>
  <c r="K1394" i="1"/>
  <c r="K1398" i="1"/>
  <c r="F1369" i="1"/>
  <c r="H1385" i="1"/>
  <c r="I1388" i="1"/>
  <c r="K1395" i="1"/>
  <c r="K1353" i="1"/>
  <c r="K1354" i="1" s="1"/>
  <c r="K1359" i="1"/>
  <c r="K1363" i="1"/>
  <c r="K1367" i="1"/>
  <c r="K1339" i="1"/>
  <c r="J1385" i="1"/>
  <c r="K1380" i="1"/>
  <c r="K1384" i="1"/>
  <c r="K1393" i="1"/>
  <c r="K1397" i="1"/>
  <c r="K1401" i="1"/>
  <c r="G1328" i="1"/>
  <c r="K1334" i="1"/>
  <c r="I1385" i="1"/>
  <c r="K1392" i="1"/>
  <c r="K1346" i="1"/>
  <c r="K1350" i="1"/>
  <c r="K1337" i="1"/>
  <c r="K1365" i="1"/>
  <c r="K1306" i="1"/>
  <c r="K1338" i="1"/>
  <c r="K1349" i="1"/>
  <c r="K1362" i="1"/>
  <c r="K1366" i="1"/>
  <c r="F1328" i="1"/>
  <c r="I1354" i="1"/>
  <c r="K1361" i="1"/>
  <c r="K1336" i="1"/>
  <c r="K1340" i="1"/>
  <c r="K1360" i="1"/>
  <c r="K1364" i="1"/>
  <c r="H1351" i="1"/>
  <c r="K1297" i="1"/>
  <c r="I1351" i="1"/>
  <c r="K1358" i="1"/>
  <c r="J1351" i="1"/>
  <c r="K1295" i="1"/>
  <c r="K1304" i="1"/>
  <c r="K1308" i="1"/>
  <c r="K1321" i="1"/>
  <c r="K1325" i="1"/>
  <c r="K1320" i="1"/>
  <c r="K1324" i="1"/>
  <c r="K1296" i="1"/>
  <c r="K1319" i="1"/>
  <c r="K1323" i="1"/>
  <c r="H1310" i="1"/>
  <c r="K1312" i="1"/>
  <c r="K1313" i="1" s="1"/>
  <c r="K1294" i="1"/>
  <c r="K1298" i="1"/>
  <c r="K1309" i="1"/>
  <c r="K1318" i="1"/>
  <c r="K1322" i="1"/>
  <c r="K1326" i="1"/>
  <c r="I1310" i="1"/>
  <c r="K1317" i="1"/>
  <c r="J1310" i="1"/>
  <c r="J1478" i="1" l="1"/>
  <c r="I1478" i="1"/>
  <c r="K1368" i="1"/>
  <c r="K1402" i="1"/>
  <c r="K1477" i="1"/>
  <c r="K1327" i="1"/>
  <c r="K1435" i="1"/>
  <c r="H1478" i="1"/>
  <c r="I1436" i="1"/>
  <c r="K1460" i="1"/>
  <c r="J1436" i="1"/>
  <c r="H1436" i="1"/>
  <c r="K1418" i="1"/>
  <c r="J1403" i="1"/>
  <c r="I1403" i="1"/>
  <c r="H1403" i="1"/>
  <c r="K1385" i="1"/>
  <c r="H1369" i="1"/>
  <c r="J1369" i="1"/>
  <c r="I1369" i="1"/>
  <c r="K1351" i="1"/>
  <c r="J1328" i="1"/>
  <c r="I1328" i="1"/>
  <c r="H1328" i="1"/>
  <c r="K1310" i="1"/>
  <c r="K1478" i="1" l="1"/>
  <c r="K1436" i="1"/>
  <c r="K1403" i="1"/>
  <c r="K1369" i="1"/>
  <c r="K1328" i="1"/>
  <c r="J1283" i="1" l="1"/>
  <c r="I1283" i="1"/>
  <c r="H1283" i="1"/>
  <c r="J1282" i="1"/>
  <c r="I1282" i="1"/>
  <c r="H1282" i="1"/>
  <c r="J1281" i="1"/>
  <c r="I1281" i="1"/>
  <c r="H1281" i="1"/>
  <c r="J1280" i="1"/>
  <c r="I1280" i="1"/>
  <c r="H1280" i="1"/>
  <c r="J1279" i="1"/>
  <c r="I1279" i="1"/>
  <c r="H1279" i="1"/>
  <c r="J1278" i="1"/>
  <c r="I1278" i="1"/>
  <c r="H1278" i="1"/>
  <c r="J1277" i="1"/>
  <c r="I1277" i="1"/>
  <c r="H1277" i="1"/>
  <c r="J1276" i="1"/>
  <c r="I1276" i="1"/>
  <c r="H1276" i="1"/>
  <c r="J1275" i="1"/>
  <c r="I1275" i="1"/>
  <c r="H1275" i="1"/>
  <c r="J1274" i="1"/>
  <c r="I1274" i="1"/>
  <c r="H1274" i="1"/>
  <c r="G1270" i="1"/>
  <c r="F1270" i="1"/>
  <c r="J1269" i="1"/>
  <c r="J1270" i="1" s="1"/>
  <c r="I1269" i="1"/>
  <c r="I1270" i="1" s="1"/>
  <c r="H1269" i="1"/>
  <c r="H1270" i="1" s="1"/>
  <c r="G1267" i="1"/>
  <c r="F1267" i="1"/>
  <c r="J1266" i="1"/>
  <c r="I1266" i="1"/>
  <c r="H1266" i="1"/>
  <c r="J1265" i="1"/>
  <c r="I1265" i="1"/>
  <c r="H1265" i="1"/>
  <c r="J1263" i="1"/>
  <c r="I1263" i="1"/>
  <c r="H1263" i="1"/>
  <c r="J1262" i="1"/>
  <c r="I1262" i="1"/>
  <c r="H1262" i="1"/>
  <c r="J1261" i="1"/>
  <c r="I1261" i="1"/>
  <c r="H1261" i="1"/>
  <c r="J1260" i="1"/>
  <c r="I1260" i="1"/>
  <c r="H1260" i="1"/>
  <c r="J1259" i="1"/>
  <c r="I1259" i="1"/>
  <c r="H1259" i="1"/>
  <c r="J1257" i="1"/>
  <c r="K1257" i="1" s="1"/>
  <c r="H1257" i="1"/>
  <c r="J1256" i="1"/>
  <c r="H1256" i="1"/>
  <c r="J1250" i="1"/>
  <c r="I1250" i="1"/>
  <c r="H1250" i="1"/>
  <c r="J1249" i="1"/>
  <c r="I1249" i="1"/>
  <c r="H1249" i="1"/>
  <c r="J1248" i="1"/>
  <c r="I1248" i="1"/>
  <c r="H1248" i="1"/>
  <c r="J1247" i="1"/>
  <c r="I1247" i="1"/>
  <c r="H1247" i="1"/>
  <c r="J1246" i="1"/>
  <c r="I1246" i="1"/>
  <c r="H1246" i="1"/>
  <c r="J1245" i="1"/>
  <c r="I1245" i="1"/>
  <c r="H1245" i="1"/>
  <c r="J1244" i="1"/>
  <c r="I1244" i="1"/>
  <c r="H1244" i="1"/>
  <c r="J1243" i="1"/>
  <c r="I1243" i="1"/>
  <c r="H1243" i="1"/>
  <c r="J1242" i="1"/>
  <c r="I1242" i="1"/>
  <c r="H1242" i="1"/>
  <c r="J1241" i="1"/>
  <c r="I1241" i="1"/>
  <c r="H1241" i="1"/>
  <c r="G1237" i="1"/>
  <c r="F1237" i="1"/>
  <c r="J1236" i="1"/>
  <c r="J1237" i="1" s="1"/>
  <c r="I1236" i="1"/>
  <c r="H1236" i="1"/>
  <c r="H1237" i="1" s="1"/>
  <c r="G1234" i="1"/>
  <c r="F1234" i="1"/>
  <c r="J1233" i="1"/>
  <c r="I1233" i="1"/>
  <c r="H1233" i="1"/>
  <c r="J1232" i="1"/>
  <c r="I1232" i="1"/>
  <c r="H1232" i="1"/>
  <c r="J1230" i="1"/>
  <c r="I1230" i="1"/>
  <c r="H1230" i="1"/>
  <c r="J1229" i="1"/>
  <c r="I1229" i="1"/>
  <c r="H1229" i="1"/>
  <c r="J1228" i="1"/>
  <c r="I1228" i="1"/>
  <c r="H1228" i="1"/>
  <c r="J1227" i="1"/>
  <c r="I1227" i="1"/>
  <c r="H1227" i="1"/>
  <c r="J1226" i="1"/>
  <c r="I1226" i="1"/>
  <c r="H1226" i="1"/>
  <c r="J1224" i="1"/>
  <c r="I1224" i="1"/>
  <c r="H1224" i="1"/>
  <c r="J1223" i="1"/>
  <c r="K1223" i="1" s="1"/>
  <c r="H1223" i="1"/>
  <c r="J1222" i="1"/>
  <c r="H1222" i="1"/>
  <c r="J1216" i="1"/>
  <c r="I1216" i="1"/>
  <c r="H1216" i="1"/>
  <c r="J1215" i="1"/>
  <c r="I1215" i="1"/>
  <c r="H1215" i="1"/>
  <c r="J1214" i="1"/>
  <c r="I1214" i="1"/>
  <c r="H1214" i="1"/>
  <c r="J1213" i="1"/>
  <c r="I1213" i="1"/>
  <c r="H1213" i="1"/>
  <c r="J1212" i="1"/>
  <c r="I1212" i="1"/>
  <c r="H1212" i="1"/>
  <c r="J1211" i="1"/>
  <c r="I1211" i="1"/>
  <c r="H1211" i="1"/>
  <c r="J1210" i="1"/>
  <c r="I1210" i="1"/>
  <c r="H1210" i="1"/>
  <c r="J1209" i="1"/>
  <c r="I1209" i="1"/>
  <c r="H1209" i="1"/>
  <c r="J1208" i="1"/>
  <c r="I1208" i="1"/>
  <c r="H1208" i="1"/>
  <c r="J1207" i="1"/>
  <c r="I1207" i="1"/>
  <c r="H1207" i="1"/>
  <c r="G1203" i="1"/>
  <c r="F1203" i="1"/>
  <c r="J1202" i="1"/>
  <c r="J1203" i="1" s="1"/>
  <c r="I1202" i="1"/>
  <c r="H1202" i="1"/>
  <c r="H1203" i="1" s="1"/>
  <c r="G1200" i="1"/>
  <c r="F1200" i="1"/>
  <c r="J1199" i="1"/>
  <c r="I1199" i="1"/>
  <c r="H1199" i="1"/>
  <c r="J1198" i="1"/>
  <c r="I1198" i="1"/>
  <c r="H1198" i="1"/>
  <c r="J1196" i="1"/>
  <c r="I1196" i="1"/>
  <c r="H1196" i="1"/>
  <c r="J1195" i="1"/>
  <c r="I1195" i="1"/>
  <c r="H1195" i="1"/>
  <c r="J1194" i="1"/>
  <c r="I1194" i="1"/>
  <c r="H1194" i="1"/>
  <c r="J1193" i="1"/>
  <c r="I1193" i="1"/>
  <c r="H1193" i="1"/>
  <c r="J1192" i="1"/>
  <c r="I1192" i="1"/>
  <c r="H1192" i="1"/>
  <c r="J1190" i="1"/>
  <c r="I1190" i="1"/>
  <c r="H1190" i="1"/>
  <c r="J1189" i="1"/>
  <c r="K1189" i="1" s="1"/>
  <c r="H1189" i="1"/>
  <c r="J1188" i="1"/>
  <c r="H1188" i="1"/>
  <c r="J1182" i="1"/>
  <c r="I1182" i="1"/>
  <c r="H1182" i="1"/>
  <c r="J1181" i="1"/>
  <c r="I1181" i="1"/>
  <c r="H1181" i="1"/>
  <c r="J1180" i="1"/>
  <c r="I1180" i="1"/>
  <c r="H1180" i="1"/>
  <c r="J1179" i="1"/>
  <c r="I1179" i="1"/>
  <c r="H1179" i="1"/>
  <c r="J1178" i="1"/>
  <c r="I1178" i="1"/>
  <c r="H1178" i="1"/>
  <c r="J1177" i="1"/>
  <c r="I1177" i="1"/>
  <c r="H1177" i="1"/>
  <c r="J1176" i="1"/>
  <c r="I1176" i="1"/>
  <c r="H1176" i="1"/>
  <c r="J1175" i="1"/>
  <c r="I1175" i="1"/>
  <c r="H1175" i="1"/>
  <c r="J1174" i="1"/>
  <c r="I1174" i="1"/>
  <c r="H1174" i="1"/>
  <c r="J1173" i="1"/>
  <c r="I1173" i="1"/>
  <c r="H1173" i="1"/>
  <c r="G1169" i="1"/>
  <c r="F1169" i="1"/>
  <c r="J1168" i="1"/>
  <c r="J1169" i="1" s="1"/>
  <c r="I1168" i="1"/>
  <c r="H1168" i="1"/>
  <c r="H1169" i="1" s="1"/>
  <c r="G1166" i="1"/>
  <c r="F1166" i="1"/>
  <c r="J1165" i="1"/>
  <c r="I1165" i="1"/>
  <c r="H1165" i="1"/>
  <c r="J1164" i="1"/>
  <c r="I1164" i="1"/>
  <c r="H1164" i="1"/>
  <c r="J1162" i="1"/>
  <c r="I1162" i="1"/>
  <c r="H1162" i="1"/>
  <c r="J1161" i="1"/>
  <c r="I1161" i="1"/>
  <c r="H1161" i="1"/>
  <c r="J1160" i="1"/>
  <c r="I1160" i="1"/>
  <c r="H1160" i="1"/>
  <c r="J1159" i="1"/>
  <c r="I1159" i="1"/>
  <c r="H1159" i="1"/>
  <c r="J1158" i="1"/>
  <c r="I1158" i="1"/>
  <c r="H1158" i="1"/>
  <c r="J1156" i="1"/>
  <c r="I1156" i="1"/>
  <c r="H1156" i="1"/>
  <c r="J1155" i="1"/>
  <c r="K1155" i="1" s="1"/>
  <c r="H1155" i="1"/>
  <c r="J1154" i="1"/>
  <c r="K1154" i="1" s="1"/>
  <c r="H1154" i="1"/>
  <c r="J1148" i="1"/>
  <c r="I1148" i="1"/>
  <c r="H1148" i="1"/>
  <c r="J1147" i="1"/>
  <c r="I1147" i="1"/>
  <c r="H1147" i="1"/>
  <c r="J1146" i="1"/>
  <c r="I1146" i="1"/>
  <c r="H1146" i="1"/>
  <c r="J1145" i="1"/>
  <c r="I1145" i="1"/>
  <c r="H1145" i="1"/>
  <c r="J1144" i="1"/>
  <c r="I1144" i="1"/>
  <c r="H1144" i="1"/>
  <c r="J1143" i="1"/>
  <c r="I1143" i="1"/>
  <c r="H1143" i="1"/>
  <c r="J1142" i="1"/>
  <c r="I1142" i="1"/>
  <c r="H1142" i="1"/>
  <c r="J1141" i="1"/>
  <c r="I1141" i="1"/>
  <c r="H1141" i="1"/>
  <c r="J1140" i="1"/>
  <c r="I1140" i="1"/>
  <c r="H1140" i="1"/>
  <c r="J1139" i="1"/>
  <c r="I1139" i="1"/>
  <c r="H1139" i="1"/>
  <c r="G1135" i="1"/>
  <c r="F1135" i="1"/>
  <c r="J1134" i="1"/>
  <c r="J1135" i="1" s="1"/>
  <c r="I1134" i="1"/>
  <c r="H1134" i="1"/>
  <c r="H1135" i="1" s="1"/>
  <c r="G1132" i="1"/>
  <c r="F1132" i="1"/>
  <c r="J1131" i="1"/>
  <c r="I1131" i="1"/>
  <c r="H1131" i="1"/>
  <c r="J1130" i="1"/>
  <c r="I1130" i="1"/>
  <c r="H1130" i="1"/>
  <c r="J1128" i="1"/>
  <c r="I1128" i="1"/>
  <c r="H1128" i="1"/>
  <c r="J1127" i="1"/>
  <c r="K1127" i="1" s="1"/>
  <c r="H1127" i="1"/>
  <c r="J1126" i="1"/>
  <c r="I1126" i="1"/>
  <c r="H1126" i="1"/>
  <c r="J1125" i="1"/>
  <c r="K1125" i="1" s="1"/>
  <c r="H1125" i="1"/>
  <c r="J1124" i="1"/>
  <c r="K1124" i="1" s="1"/>
  <c r="H1124" i="1"/>
  <c r="J1123" i="1"/>
  <c r="K1123" i="1" s="1"/>
  <c r="H1123" i="1"/>
  <c r="J1122" i="1"/>
  <c r="K1122" i="1" s="1"/>
  <c r="H1122" i="1"/>
  <c r="J1120" i="1"/>
  <c r="I1120" i="1"/>
  <c r="H1120" i="1"/>
  <c r="J1119" i="1"/>
  <c r="I1119" i="1"/>
  <c r="H1119" i="1"/>
  <c r="J1118" i="1"/>
  <c r="I1118" i="1"/>
  <c r="H1118" i="1"/>
  <c r="J1117" i="1"/>
  <c r="I1117" i="1"/>
  <c r="H1117" i="1"/>
  <c r="J1116" i="1"/>
  <c r="I1116" i="1"/>
  <c r="H1116" i="1"/>
  <c r="J1114" i="1"/>
  <c r="I1114" i="1"/>
  <c r="H1114" i="1"/>
  <c r="J1113" i="1"/>
  <c r="K1113" i="1" s="1"/>
  <c r="H1113" i="1"/>
  <c r="J1112" i="1"/>
  <c r="H1112" i="1"/>
  <c r="I1217" i="1" l="1"/>
  <c r="H1251" i="1"/>
  <c r="J1284" i="1"/>
  <c r="J1183" i="1"/>
  <c r="H1149" i="1"/>
  <c r="J1217" i="1"/>
  <c r="I1251" i="1"/>
  <c r="I1149" i="1"/>
  <c r="H1183" i="1"/>
  <c r="J1251" i="1"/>
  <c r="H1284" i="1"/>
  <c r="J1149" i="1"/>
  <c r="I1183" i="1"/>
  <c r="H1217" i="1"/>
  <c r="I1284" i="1"/>
  <c r="K1259" i="1"/>
  <c r="K1263" i="1"/>
  <c r="K1282" i="1"/>
  <c r="F1285" i="1"/>
  <c r="G1285" i="1"/>
  <c r="K1260" i="1"/>
  <c r="K1265" i="1"/>
  <c r="J1267" i="1"/>
  <c r="K1244" i="1"/>
  <c r="K1248" i="1"/>
  <c r="K1277" i="1"/>
  <c r="K1278" i="1"/>
  <c r="K1281" i="1"/>
  <c r="I1267" i="1"/>
  <c r="K1261" i="1"/>
  <c r="K1266" i="1"/>
  <c r="K1276" i="1"/>
  <c r="K1280" i="1"/>
  <c r="F1252" i="1"/>
  <c r="K1256" i="1"/>
  <c r="G1252" i="1"/>
  <c r="K1128" i="1"/>
  <c r="K1250" i="1"/>
  <c r="H1267" i="1"/>
  <c r="K1262" i="1"/>
  <c r="K1269" i="1"/>
  <c r="K1270" i="1" s="1"/>
  <c r="K1275" i="1"/>
  <c r="K1279" i="1"/>
  <c r="K1283" i="1"/>
  <c r="K1228" i="1"/>
  <c r="K1233" i="1"/>
  <c r="K1274" i="1"/>
  <c r="G1218" i="1"/>
  <c r="K1227" i="1"/>
  <c r="K1232" i="1"/>
  <c r="K1236" i="1"/>
  <c r="K1237" i="1" s="1"/>
  <c r="K1242" i="1"/>
  <c r="K1246" i="1"/>
  <c r="K1226" i="1"/>
  <c r="K1230" i="1"/>
  <c r="K1245" i="1"/>
  <c r="K1249" i="1"/>
  <c r="J1234" i="1"/>
  <c r="I1237" i="1"/>
  <c r="K1195" i="1"/>
  <c r="K1210" i="1"/>
  <c r="K1214" i="1"/>
  <c r="F1218" i="1"/>
  <c r="K1222" i="1"/>
  <c r="I1234" i="1"/>
  <c r="K1229" i="1"/>
  <c r="K1243" i="1"/>
  <c r="K1247" i="1"/>
  <c r="H1234" i="1"/>
  <c r="K1156" i="1"/>
  <c r="K1161" i="1"/>
  <c r="K1176" i="1"/>
  <c r="K1180" i="1"/>
  <c r="K1209" i="1"/>
  <c r="K1213" i="1"/>
  <c r="K1224" i="1"/>
  <c r="K1241" i="1"/>
  <c r="K1193" i="1"/>
  <c r="K1198" i="1"/>
  <c r="K1202" i="1"/>
  <c r="K1203" i="1" s="1"/>
  <c r="K1192" i="1"/>
  <c r="K1196" i="1"/>
  <c r="K1211" i="1"/>
  <c r="K1215" i="1"/>
  <c r="J1200" i="1"/>
  <c r="I1203" i="1"/>
  <c r="F1184" i="1"/>
  <c r="K1188" i="1"/>
  <c r="I1200" i="1"/>
  <c r="G1184" i="1"/>
  <c r="K1194" i="1"/>
  <c r="K1199" i="1"/>
  <c r="K1208" i="1"/>
  <c r="K1212" i="1"/>
  <c r="K1216" i="1"/>
  <c r="H1200" i="1"/>
  <c r="K1190" i="1"/>
  <c r="K1207" i="1"/>
  <c r="K1159" i="1"/>
  <c r="K1164" i="1"/>
  <c r="K1168" i="1"/>
  <c r="K1169" i="1" s="1"/>
  <c r="K1177" i="1"/>
  <c r="K1181" i="1"/>
  <c r="G1150" i="1"/>
  <c r="H1166" i="1"/>
  <c r="K1160" i="1"/>
  <c r="K1175" i="1"/>
  <c r="K1179" i="1"/>
  <c r="I1169" i="1"/>
  <c r="K1119" i="1"/>
  <c r="F1150" i="1"/>
  <c r="K1158" i="1"/>
  <c r="K1162" i="1"/>
  <c r="K1165" i="1"/>
  <c r="K1174" i="1"/>
  <c r="K1178" i="1"/>
  <c r="K1182" i="1"/>
  <c r="K1118" i="1"/>
  <c r="I1166" i="1"/>
  <c r="K1173" i="1"/>
  <c r="J1166" i="1"/>
  <c r="K1126" i="1"/>
  <c r="K1130" i="1"/>
  <c r="K1134" i="1"/>
  <c r="K1135" i="1" s="1"/>
  <c r="K1143" i="1"/>
  <c r="K1147" i="1"/>
  <c r="K1142" i="1"/>
  <c r="K1146" i="1"/>
  <c r="K1117" i="1"/>
  <c r="K1131" i="1"/>
  <c r="K1141" i="1"/>
  <c r="K1145" i="1"/>
  <c r="H1132" i="1"/>
  <c r="K1114" i="1"/>
  <c r="J1132" i="1"/>
  <c r="I1135" i="1"/>
  <c r="K1112" i="1"/>
  <c r="K1116" i="1"/>
  <c r="K1120" i="1"/>
  <c r="K1140" i="1"/>
  <c r="K1144" i="1"/>
  <c r="K1148" i="1"/>
  <c r="I1132" i="1"/>
  <c r="K1139" i="1"/>
  <c r="K1183" i="1" l="1"/>
  <c r="K1149" i="1"/>
  <c r="K1284" i="1"/>
  <c r="K1217" i="1"/>
  <c r="K1251" i="1"/>
  <c r="I1285" i="1"/>
  <c r="H1285" i="1"/>
  <c r="J1285" i="1"/>
  <c r="K1267" i="1"/>
  <c r="I1252" i="1"/>
  <c r="J1252" i="1"/>
  <c r="K1234" i="1"/>
  <c r="H1252" i="1"/>
  <c r="I1218" i="1"/>
  <c r="J1218" i="1"/>
  <c r="H1218" i="1"/>
  <c r="K1200" i="1"/>
  <c r="J1184" i="1"/>
  <c r="I1184" i="1"/>
  <c r="H1184" i="1"/>
  <c r="K1166" i="1"/>
  <c r="H1150" i="1"/>
  <c r="I1150" i="1"/>
  <c r="J1150" i="1"/>
  <c r="K1132" i="1"/>
  <c r="K1285" i="1" l="1"/>
  <c r="K1252" i="1"/>
  <c r="K1218" i="1"/>
  <c r="K1184" i="1"/>
  <c r="K1150" i="1"/>
  <c r="J1077" i="1" l="1"/>
  <c r="I1077" i="1"/>
  <c r="H1077" i="1"/>
  <c r="J1104" i="1"/>
  <c r="I1104" i="1"/>
  <c r="H1104" i="1"/>
  <c r="J1103" i="1"/>
  <c r="I1103" i="1"/>
  <c r="H1103" i="1"/>
  <c r="J1102" i="1"/>
  <c r="I1102" i="1"/>
  <c r="H1102" i="1"/>
  <c r="J1101" i="1"/>
  <c r="I1101" i="1"/>
  <c r="H1101" i="1"/>
  <c r="J1100" i="1"/>
  <c r="I1100" i="1"/>
  <c r="H1100" i="1"/>
  <c r="J1099" i="1"/>
  <c r="I1099" i="1"/>
  <c r="H1099" i="1"/>
  <c r="J1098" i="1"/>
  <c r="I1098" i="1"/>
  <c r="H1098" i="1"/>
  <c r="J1097" i="1"/>
  <c r="I1097" i="1"/>
  <c r="H1097" i="1"/>
  <c r="J1096" i="1"/>
  <c r="I1096" i="1"/>
  <c r="H1096" i="1"/>
  <c r="J1095" i="1"/>
  <c r="I1095" i="1"/>
  <c r="H1095" i="1"/>
  <c r="G1091" i="1"/>
  <c r="F1091" i="1"/>
  <c r="J1090" i="1"/>
  <c r="J1091" i="1" s="1"/>
  <c r="I1090" i="1"/>
  <c r="I1091" i="1" s="1"/>
  <c r="H1090" i="1"/>
  <c r="H1091" i="1" s="1"/>
  <c r="G1088" i="1"/>
  <c r="F1088" i="1"/>
  <c r="J1087" i="1"/>
  <c r="I1087" i="1"/>
  <c r="H1087" i="1"/>
  <c r="J1086" i="1"/>
  <c r="I1086" i="1"/>
  <c r="H1086" i="1"/>
  <c r="J1084" i="1"/>
  <c r="K1084" i="1" s="1"/>
  <c r="H1084" i="1"/>
  <c r="J1083" i="1"/>
  <c r="I1083" i="1"/>
  <c r="H1083" i="1"/>
  <c r="J1082" i="1"/>
  <c r="K1082" i="1" s="1"/>
  <c r="H1082" i="1"/>
  <c r="J1081" i="1"/>
  <c r="K1081" i="1" s="1"/>
  <c r="H1081" i="1"/>
  <c r="J1080" i="1"/>
  <c r="K1080" i="1" s="1"/>
  <c r="H1080" i="1"/>
  <c r="J1079" i="1"/>
  <c r="K1079" i="1" s="1"/>
  <c r="H1079" i="1"/>
  <c r="J1076" i="1"/>
  <c r="K1076" i="1" s="1"/>
  <c r="H1076" i="1"/>
  <c r="J1075" i="1"/>
  <c r="K1075" i="1" s="1"/>
  <c r="H1075" i="1"/>
  <c r="J1069" i="1"/>
  <c r="I1069" i="1"/>
  <c r="H1069" i="1"/>
  <c r="J1068" i="1"/>
  <c r="I1068" i="1"/>
  <c r="H1068" i="1"/>
  <c r="J1067" i="1"/>
  <c r="I1067" i="1"/>
  <c r="H1067" i="1"/>
  <c r="J1066" i="1"/>
  <c r="I1066" i="1"/>
  <c r="H1066" i="1"/>
  <c r="J1065" i="1"/>
  <c r="I1065" i="1"/>
  <c r="H1065" i="1"/>
  <c r="J1064" i="1"/>
  <c r="I1064" i="1"/>
  <c r="H1064" i="1"/>
  <c r="J1063" i="1"/>
  <c r="I1063" i="1"/>
  <c r="H1063" i="1"/>
  <c r="J1062" i="1"/>
  <c r="I1062" i="1"/>
  <c r="H1062" i="1"/>
  <c r="J1061" i="1"/>
  <c r="I1061" i="1"/>
  <c r="H1061" i="1"/>
  <c r="J1060" i="1"/>
  <c r="I1060" i="1"/>
  <c r="H1060" i="1"/>
  <c r="G1056" i="1"/>
  <c r="F1056" i="1"/>
  <c r="J1055" i="1"/>
  <c r="I1055" i="1"/>
  <c r="I1056" i="1" s="1"/>
  <c r="H1055" i="1"/>
  <c r="H1056" i="1" s="1"/>
  <c r="G1053" i="1"/>
  <c r="F1053" i="1"/>
  <c r="J1052" i="1"/>
  <c r="I1052" i="1"/>
  <c r="H1052" i="1"/>
  <c r="J1051" i="1"/>
  <c r="I1051" i="1"/>
  <c r="H1051" i="1"/>
  <c r="J1049" i="1"/>
  <c r="I1049" i="1"/>
  <c r="H1049" i="1"/>
  <c r="J1048" i="1"/>
  <c r="K1048" i="1" s="1"/>
  <c r="H1048" i="1"/>
  <c r="J1047" i="1"/>
  <c r="H1047" i="1"/>
  <c r="J1041" i="1"/>
  <c r="I1041" i="1"/>
  <c r="H1041" i="1"/>
  <c r="J1040" i="1"/>
  <c r="I1040" i="1"/>
  <c r="H1040" i="1"/>
  <c r="J1039" i="1"/>
  <c r="I1039" i="1"/>
  <c r="H1039" i="1"/>
  <c r="J1038" i="1"/>
  <c r="I1038" i="1"/>
  <c r="H1038" i="1"/>
  <c r="J1037" i="1"/>
  <c r="I1037" i="1"/>
  <c r="H1037" i="1"/>
  <c r="J1036" i="1"/>
  <c r="I1036" i="1"/>
  <c r="H1036" i="1"/>
  <c r="J1035" i="1"/>
  <c r="I1035" i="1"/>
  <c r="H1035" i="1"/>
  <c r="J1034" i="1"/>
  <c r="I1034" i="1"/>
  <c r="H1034" i="1"/>
  <c r="J1033" i="1"/>
  <c r="I1033" i="1"/>
  <c r="H1033" i="1"/>
  <c r="J1032" i="1"/>
  <c r="I1032" i="1"/>
  <c r="H1032" i="1"/>
  <c r="J1030" i="1"/>
  <c r="I1030" i="1"/>
  <c r="H1030" i="1"/>
  <c r="J1029" i="1"/>
  <c r="I1029" i="1"/>
  <c r="H1029" i="1"/>
  <c r="G1026" i="1"/>
  <c r="F1026" i="1"/>
  <c r="J1025" i="1"/>
  <c r="J1026" i="1" s="1"/>
  <c r="I1025" i="1"/>
  <c r="I1026" i="1" s="1"/>
  <c r="H1025" i="1"/>
  <c r="H1026" i="1" s="1"/>
  <c r="G1023" i="1"/>
  <c r="F1023" i="1"/>
  <c r="J1022" i="1"/>
  <c r="I1022" i="1"/>
  <c r="H1022" i="1"/>
  <c r="J1021" i="1"/>
  <c r="I1021" i="1"/>
  <c r="H1021" i="1"/>
  <c r="J1019" i="1"/>
  <c r="I1019" i="1"/>
  <c r="H1019" i="1"/>
  <c r="J1018" i="1"/>
  <c r="I1018" i="1"/>
  <c r="H1018" i="1"/>
  <c r="J1017" i="1"/>
  <c r="I1017" i="1"/>
  <c r="H1017" i="1"/>
  <c r="J1016" i="1"/>
  <c r="I1016" i="1"/>
  <c r="H1016" i="1"/>
  <c r="J1015" i="1"/>
  <c r="I1015" i="1"/>
  <c r="H1015" i="1"/>
  <c r="J1013" i="1"/>
  <c r="K1013" i="1" s="1"/>
  <c r="H1013" i="1"/>
  <c r="J1012" i="1"/>
  <c r="H1012" i="1"/>
  <c r="G990" i="1"/>
  <c r="F990" i="1"/>
  <c r="J980" i="1"/>
  <c r="I980" i="1"/>
  <c r="H980" i="1"/>
  <c r="J1006" i="1"/>
  <c r="I1006" i="1"/>
  <c r="H1006" i="1"/>
  <c r="J1005" i="1"/>
  <c r="I1005" i="1"/>
  <c r="H1005" i="1"/>
  <c r="J1004" i="1"/>
  <c r="I1004" i="1"/>
  <c r="H1004" i="1"/>
  <c r="J1003" i="1"/>
  <c r="I1003" i="1"/>
  <c r="H1003" i="1"/>
  <c r="J1002" i="1"/>
  <c r="I1002" i="1"/>
  <c r="H1002" i="1"/>
  <c r="J1001" i="1"/>
  <c r="I1001" i="1"/>
  <c r="H1001" i="1"/>
  <c r="J1000" i="1"/>
  <c r="I1000" i="1"/>
  <c r="H1000" i="1"/>
  <c r="J999" i="1"/>
  <c r="I999" i="1"/>
  <c r="H999" i="1"/>
  <c r="J998" i="1"/>
  <c r="I998" i="1"/>
  <c r="H998" i="1"/>
  <c r="J997" i="1"/>
  <c r="I997" i="1"/>
  <c r="H997" i="1"/>
  <c r="G993" i="1"/>
  <c r="F993" i="1"/>
  <c r="J992" i="1"/>
  <c r="J993" i="1" s="1"/>
  <c r="I992" i="1"/>
  <c r="I993" i="1" s="1"/>
  <c r="H992" i="1"/>
  <c r="H993" i="1" s="1"/>
  <c r="J989" i="1"/>
  <c r="I989" i="1"/>
  <c r="H989" i="1"/>
  <c r="J988" i="1"/>
  <c r="I988" i="1"/>
  <c r="H988" i="1"/>
  <c r="J986" i="1"/>
  <c r="I986" i="1"/>
  <c r="H986" i="1"/>
  <c r="J985" i="1"/>
  <c r="I985" i="1"/>
  <c r="H985" i="1"/>
  <c r="J984" i="1"/>
  <c r="I984" i="1"/>
  <c r="H984" i="1"/>
  <c r="J983" i="1"/>
  <c r="I983" i="1"/>
  <c r="H983" i="1"/>
  <c r="J982" i="1"/>
  <c r="I982" i="1"/>
  <c r="H982" i="1"/>
  <c r="J979" i="1"/>
  <c r="K979" i="1" s="1"/>
  <c r="H979" i="1"/>
  <c r="J978" i="1"/>
  <c r="H978" i="1"/>
  <c r="H1007" i="1" l="1"/>
  <c r="I1042" i="1"/>
  <c r="I1070" i="1"/>
  <c r="I1105" i="1"/>
  <c r="J1042" i="1"/>
  <c r="J1070" i="1"/>
  <c r="J1105" i="1"/>
  <c r="I1007" i="1"/>
  <c r="J1007" i="1"/>
  <c r="H1042" i="1"/>
  <c r="H1070" i="1"/>
  <c r="H1105" i="1"/>
  <c r="G1106" i="1"/>
  <c r="F1106" i="1"/>
  <c r="K1086" i="1"/>
  <c r="K1096" i="1"/>
  <c r="K1100" i="1"/>
  <c r="K1077" i="1"/>
  <c r="K1097" i="1"/>
  <c r="K1101" i="1"/>
  <c r="G1043" i="1"/>
  <c r="K1051" i="1"/>
  <c r="K1104" i="1"/>
  <c r="F1071" i="1"/>
  <c r="K1099" i="1"/>
  <c r="K1103" i="1"/>
  <c r="K1083" i="1"/>
  <c r="K1087" i="1"/>
  <c r="K1098" i="1"/>
  <c r="K1102" i="1"/>
  <c r="F1043" i="1"/>
  <c r="K1062" i="1"/>
  <c r="K1066" i="1"/>
  <c r="G1071" i="1"/>
  <c r="H1088" i="1"/>
  <c r="I1088" i="1"/>
  <c r="K1095" i="1"/>
  <c r="K1064" i="1"/>
  <c r="K1068" i="1"/>
  <c r="J1088" i="1"/>
  <c r="J1053" i="1"/>
  <c r="K1055" i="1"/>
  <c r="K1056" i="1" s="1"/>
  <c r="K1030" i="1"/>
  <c r="K1035" i="1"/>
  <c r="K1039" i="1"/>
  <c r="K1090" i="1"/>
  <c r="K1091" i="1" s="1"/>
  <c r="K1047" i="1"/>
  <c r="I1053" i="1"/>
  <c r="K1063" i="1"/>
  <c r="K1067" i="1"/>
  <c r="K1029" i="1"/>
  <c r="K1034" i="1"/>
  <c r="H1053" i="1"/>
  <c r="K1052" i="1"/>
  <c r="K1061" i="1"/>
  <c r="K1065" i="1"/>
  <c r="K1069" i="1"/>
  <c r="K1038" i="1"/>
  <c r="J1056" i="1"/>
  <c r="K1033" i="1"/>
  <c r="K1037" i="1"/>
  <c r="K1041" i="1"/>
  <c r="K1049" i="1"/>
  <c r="K1060" i="1"/>
  <c r="I1023" i="1"/>
  <c r="K1032" i="1"/>
  <c r="K1036" i="1"/>
  <c r="K1040" i="1"/>
  <c r="K1018" i="1"/>
  <c r="K1017" i="1"/>
  <c r="K1022" i="1"/>
  <c r="K984" i="1"/>
  <c r="K989" i="1"/>
  <c r="K998" i="1"/>
  <c r="K1002" i="1"/>
  <c r="I990" i="1"/>
  <c r="H1023" i="1"/>
  <c r="K1016" i="1"/>
  <c r="K1021" i="1"/>
  <c r="J990" i="1"/>
  <c r="K1001" i="1"/>
  <c r="K1005" i="1"/>
  <c r="J1023" i="1"/>
  <c r="K1015" i="1"/>
  <c r="K1019" i="1"/>
  <c r="F1008" i="1"/>
  <c r="K985" i="1"/>
  <c r="K1012" i="1"/>
  <c r="G1008" i="1"/>
  <c r="K980" i="1"/>
  <c r="K1025" i="1"/>
  <c r="K1026" i="1" s="1"/>
  <c r="K1006" i="1"/>
  <c r="H990" i="1"/>
  <c r="K983" i="1"/>
  <c r="K988" i="1"/>
  <c r="K1000" i="1"/>
  <c r="K1004" i="1"/>
  <c r="K982" i="1"/>
  <c r="K986" i="1"/>
  <c r="K999" i="1"/>
  <c r="K1003" i="1"/>
  <c r="K997" i="1"/>
  <c r="K978" i="1"/>
  <c r="K992" i="1"/>
  <c r="K993" i="1" s="1"/>
  <c r="K1070" i="1" l="1"/>
  <c r="K1042" i="1"/>
  <c r="K1007" i="1"/>
  <c r="K1105" i="1"/>
  <c r="K1088" i="1"/>
  <c r="I1106" i="1"/>
  <c r="J1106" i="1"/>
  <c r="H1106" i="1"/>
  <c r="J1043" i="1"/>
  <c r="I1043" i="1"/>
  <c r="H1071" i="1"/>
  <c r="H1043" i="1"/>
  <c r="I1071" i="1"/>
  <c r="J1071" i="1"/>
  <c r="K1053" i="1"/>
  <c r="J1008" i="1"/>
  <c r="K1023" i="1"/>
  <c r="I1008" i="1"/>
  <c r="H1008" i="1"/>
  <c r="K990" i="1"/>
  <c r="K1043" i="1" l="1"/>
  <c r="K1106" i="1"/>
  <c r="K1071" i="1"/>
  <c r="K1008" i="1"/>
  <c r="J970" i="1" l="1"/>
  <c r="I970" i="1"/>
  <c r="H970" i="1"/>
  <c r="J969" i="1"/>
  <c r="I969" i="1"/>
  <c r="H969" i="1"/>
  <c r="J968" i="1"/>
  <c r="I968" i="1"/>
  <c r="H968" i="1"/>
  <c r="J967" i="1"/>
  <c r="I967" i="1"/>
  <c r="H967" i="1"/>
  <c r="J966" i="1"/>
  <c r="I966" i="1"/>
  <c r="H966" i="1"/>
  <c r="J965" i="1"/>
  <c r="I965" i="1"/>
  <c r="H965" i="1"/>
  <c r="J964" i="1"/>
  <c r="I964" i="1"/>
  <c r="H964" i="1"/>
  <c r="J963" i="1"/>
  <c r="I963" i="1"/>
  <c r="H963" i="1"/>
  <c r="J962" i="1"/>
  <c r="I962" i="1"/>
  <c r="H962" i="1"/>
  <c r="J961" i="1"/>
  <c r="I961" i="1"/>
  <c r="H961" i="1"/>
  <c r="G957" i="1"/>
  <c r="F957" i="1"/>
  <c r="J956" i="1"/>
  <c r="J957" i="1" s="1"/>
  <c r="I956" i="1"/>
  <c r="H956" i="1"/>
  <c r="H957" i="1" s="1"/>
  <c r="J953" i="1"/>
  <c r="I953" i="1"/>
  <c r="H953" i="1"/>
  <c r="J952" i="1"/>
  <c r="I952" i="1"/>
  <c r="H952" i="1"/>
  <c r="J950" i="1"/>
  <c r="I950" i="1"/>
  <c r="H950" i="1"/>
  <c r="J949" i="1"/>
  <c r="I949" i="1"/>
  <c r="H949" i="1"/>
  <c r="J948" i="1"/>
  <c r="I948" i="1"/>
  <c r="H948" i="1"/>
  <c r="J947" i="1"/>
  <c r="I947" i="1"/>
  <c r="H947" i="1"/>
  <c r="J946" i="1"/>
  <c r="I946" i="1"/>
  <c r="H946" i="1"/>
  <c r="J944" i="1"/>
  <c r="K944" i="1" s="1"/>
  <c r="H944" i="1"/>
  <c r="J943" i="1"/>
  <c r="H943" i="1"/>
  <c r="J937" i="1"/>
  <c r="I937" i="1"/>
  <c r="H937" i="1"/>
  <c r="J936" i="1"/>
  <c r="I936" i="1"/>
  <c r="H936" i="1"/>
  <c r="J935" i="1"/>
  <c r="I935" i="1"/>
  <c r="H935" i="1"/>
  <c r="J934" i="1"/>
  <c r="I934" i="1"/>
  <c r="H934" i="1"/>
  <c r="J933" i="1"/>
  <c r="I933" i="1"/>
  <c r="H933" i="1"/>
  <c r="J932" i="1"/>
  <c r="I932" i="1"/>
  <c r="H932" i="1"/>
  <c r="J931" i="1"/>
  <c r="I931" i="1"/>
  <c r="H931" i="1"/>
  <c r="J930" i="1"/>
  <c r="I930" i="1"/>
  <c r="H930" i="1"/>
  <c r="J929" i="1"/>
  <c r="I929" i="1"/>
  <c r="H929" i="1"/>
  <c r="J928" i="1"/>
  <c r="I928" i="1"/>
  <c r="H928" i="1"/>
  <c r="G924" i="1"/>
  <c r="F924" i="1"/>
  <c r="J923" i="1"/>
  <c r="J924" i="1" s="1"/>
  <c r="I923" i="1"/>
  <c r="H923" i="1"/>
  <c r="H924" i="1" s="1"/>
  <c r="J920" i="1"/>
  <c r="I920" i="1"/>
  <c r="H920" i="1"/>
  <c r="J919" i="1"/>
  <c r="I919" i="1"/>
  <c r="H919" i="1"/>
  <c r="J917" i="1"/>
  <c r="I917" i="1"/>
  <c r="H917" i="1"/>
  <c r="J916" i="1"/>
  <c r="I916" i="1"/>
  <c r="H916" i="1"/>
  <c r="J915" i="1"/>
  <c r="I915" i="1"/>
  <c r="H915" i="1"/>
  <c r="J914" i="1"/>
  <c r="I914" i="1"/>
  <c r="H914" i="1"/>
  <c r="J913" i="1"/>
  <c r="I913" i="1"/>
  <c r="H913" i="1"/>
  <c r="J911" i="1"/>
  <c r="K911" i="1" s="1"/>
  <c r="H911" i="1"/>
  <c r="J910" i="1"/>
  <c r="H910" i="1"/>
  <c r="J870" i="1"/>
  <c r="I870" i="1"/>
  <c r="H870" i="1"/>
  <c r="J869" i="1"/>
  <c r="I869" i="1"/>
  <c r="H869" i="1"/>
  <c r="J868" i="1"/>
  <c r="H868" i="1"/>
  <c r="J904" i="1"/>
  <c r="I904" i="1"/>
  <c r="H904" i="1"/>
  <c r="J903" i="1"/>
  <c r="I903" i="1"/>
  <c r="H903" i="1"/>
  <c r="J902" i="1"/>
  <c r="I902" i="1"/>
  <c r="H902" i="1"/>
  <c r="J901" i="1"/>
  <c r="I901" i="1"/>
  <c r="H901" i="1"/>
  <c r="J900" i="1"/>
  <c r="I900" i="1"/>
  <c r="H900" i="1"/>
  <c r="J899" i="1"/>
  <c r="I899" i="1"/>
  <c r="H899" i="1"/>
  <c r="J898" i="1"/>
  <c r="I898" i="1"/>
  <c r="H898" i="1"/>
  <c r="J897" i="1"/>
  <c r="I897" i="1"/>
  <c r="H897" i="1"/>
  <c r="J896" i="1"/>
  <c r="I896" i="1"/>
  <c r="H896" i="1"/>
  <c r="J895" i="1"/>
  <c r="I895" i="1"/>
  <c r="H895" i="1"/>
  <c r="G891" i="1"/>
  <c r="F891" i="1"/>
  <c r="J890" i="1"/>
  <c r="J891" i="1" s="1"/>
  <c r="I890" i="1"/>
  <c r="I891" i="1" s="1"/>
  <c r="H890" i="1"/>
  <c r="H891" i="1" s="1"/>
  <c r="G888" i="1"/>
  <c r="F888" i="1"/>
  <c r="J887" i="1"/>
  <c r="I887" i="1"/>
  <c r="H887" i="1"/>
  <c r="J886" i="1"/>
  <c r="I886" i="1"/>
  <c r="H886" i="1"/>
  <c r="J884" i="1"/>
  <c r="I884" i="1"/>
  <c r="H884" i="1"/>
  <c r="J883" i="1"/>
  <c r="K883" i="1" s="1"/>
  <c r="H883" i="1"/>
  <c r="J882" i="1"/>
  <c r="I882" i="1"/>
  <c r="H882" i="1"/>
  <c r="J881" i="1"/>
  <c r="K881" i="1" s="1"/>
  <c r="H881" i="1"/>
  <c r="J880" i="1"/>
  <c r="K880" i="1" s="1"/>
  <c r="H880" i="1"/>
  <c r="J879" i="1"/>
  <c r="K879" i="1" s="1"/>
  <c r="H879" i="1"/>
  <c r="J878" i="1"/>
  <c r="K878" i="1" s="1"/>
  <c r="H878" i="1"/>
  <c r="J876" i="1"/>
  <c r="I876" i="1"/>
  <c r="H876" i="1"/>
  <c r="J875" i="1"/>
  <c r="I875" i="1"/>
  <c r="H875" i="1"/>
  <c r="J874" i="1"/>
  <c r="I874" i="1"/>
  <c r="H874" i="1"/>
  <c r="J873" i="1"/>
  <c r="I873" i="1"/>
  <c r="H873" i="1"/>
  <c r="J872" i="1"/>
  <c r="I872" i="1"/>
  <c r="H872" i="1"/>
  <c r="J867" i="1"/>
  <c r="I867" i="1"/>
  <c r="H867" i="1"/>
  <c r="J866" i="1"/>
  <c r="K866" i="1" s="1"/>
  <c r="H866" i="1"/>
  <c r="J865" i="1"/>
  <c r="K865" i="1" s="1"/>
  <c r="H865" i="1"/>
  <c r="G843" i="1"/>
  <c r="F843" i="1"/>
  <c r="J839" i="1"/>
  <c r="I839" i="1"/>
  <c r="H839" i="1"/>
  <c r="J838" i="1"/>
  <c r="I838" i="1"/>
  <c r="H838" i="1"/>
  <c r="J837" i="1"/>
  <c r="I837" i="1"/>
  <c r="H837" i="1"/>
  <c r="J836" i="1"/>
  <c r="I836" i="1"/>
  <c r="H836" i="1"/>
  <c r="J859" i="1"/>
  <c r="I859" i="1"/>
  <c r="H859" i="1"/>
  <c r="J858" i="1"/>
  <c r="I858" i="1"/>
  <c r="H858" i="1"/>
  <c r="J857" i="1"/>
  <c r="I857" i="1"/>
  <c r="H857" i="1"/>
  <c r="J856" i="1"/>
  <c r="I856" i="1"/>
  <c r="H856" i="1"/>
  <c r="J855" i="1"/>
  <c r="I855" i="1"/>
  <c r="H855" i="1"/>
  <c r="J854" i="1"/>
  <c r="I854" i="1"/>
  <c r="H854" i="1"/>
  <c r="J853" i="1"/>
  <c r="I853" i="1"/>
  <c r="H853" i="1"/>
  <c r="J852" i="1"/>
  <c r="I852" i="1"/>
  <c r="H852" i="1"/>
  <c r="J851" i="1"/>
  <c r="I851" i="1"/>
  <c r="H851" i="1"/>
  <c r="J850" i="1"/>
  <c r="I850" i="1"/>
  <c r="H850" i="1"/>
  <c r="G846" i="1"/>
  <c r="F846" i="1"/>
  <c r="J845" i="1"/>
  <c r="I845" i="1"/>
  <c r="I846" i="1" s="1"/>
  <c r="H845" i="1"/>
  <c r="H846" i="1" s="1"/>
  <c r="J842" i="1"/>
  <c r="I842" i="1"/>
  <c r="H842" i="1"/>
  <c r="J841" i="1"/>
  <c r="I841" i="1"/>
  <c r="H841" i="1"/>
  <c r="J835" i="1"/>
  <c r="I835" i="1"/>
  <c r="H835" i="1"/>
  <c r="J833" i="1"/>
  <c r="K833" i="1" s="1"/>
  <c r="H833" i="1"/>
  <c r="J832" i="1"/>
  <c r="H832" i="1"/>
  <c r="J860" i="1" l="1"/>
  <c r="H921" i="1"/>
  <c r="J938" i="1"/>
  <c r="J971" i="1"/>
  <c r="H860" i="1"/>
  <c r="I905" i="1"/>
  <c r="H938" i="1"/>
  <c r="H971" i="1"/>
  <c r="H905" i="1"/>
  <c r="I860" i="1"/>
  <c r="J905" i="1"/>
  <c r="I938" i="1"/>
  <c r="I971" i="1"/>
  <c r="J921" i="1"/>
  <c r="I921" i="1"/>
  <c r="G939" i="1"/>
  <c r="H954" i="1"/>
  <c r="K943" i="1"/>
  <c r="J954" i="1"/>
  <c r="I954" i="1"/>
  <c r="K956" i="1"/>
  <c r="K957" i="1" s="1"/>
  <c r="K962" i="1"/>
  <c r="K966" i="1"/>
  <c r="K970" i="1"/>
  <c r="K964" i="1"/>
  <c r="F972" i="1"/>
  <c r="K948" i="1"/>
  <c r="K953" i="1"/>
  <c r="G972" i="1"/>
  <c r="K947" i="1"/>
  <c r="K952" i="1"/>
  <c r="K874" i="1"/>
  <c r="K897" i="1"/>
  <c r="K901" i="1"/>
  <c r="K931" i="1"/>
  <c r="K950" i="1"/>
  <c r="K969" i="1"/>
  <c r="K965" i="1"/>
  <c r="F939" i="1"/>
  <c r="I957" i="1"/>
  <c r="K968" i="1"/>
  <c r="K949" i="1"/>
  <c r="K963" i="1"/>
  <c r="K967" i="1"/>
  <c r="K915" i="1"/>
  <c r="K920" i="1"/>
  <c r="K946" i="1"/>
  <c r="K961" i="1"/>
  <c r="K914" i="1"/>
  <c r="K919" i="1"/>
  <c r="K923" i="1"/>
  <c r="K924" i="1" s="1"/>
  <c r="K929" i="1"/>
  <c r="K933" i="1"/>
  <c r="K937" i="1"/>
  <c r="K917" i="1"/>
  <c r="K936" i="1"/>
  <c r="F906" i="1"/>
  <c r="K932" i="1"/>
  <c r="G906" i="1"/>
  <c r="K910" i="1"/>
  <c r="I924" i="1"/>
  <c r="K935" i="1"/>
  <c r="K916" i="1"/>
  <c r="K930" i="1"/>
  <c r="K934" i="1"/>
  <c r="K882" i="1"/>
  <c r="K886" i="1"/>
  <c r="K904" i="1"/>
  <c r="K870" i="1"/>
  <c r="K913" i="1"/>
  <c r="K928" i="1"/>
  <c r="F861" i="1"/>
  <c r="K884" i="1"/>
  <c r="J843" i="1"/>
  <c r="I843" i="1"/>
  <c r="K838" i="1"/>
  <c r="K875" i="1"/>
  <c r="K898" i="1"/>
  <c r="K902" i="1"/>
  <c r="K873" i="1"/>
  <c r="K890" i="1"/>
  <c r="K891" i="1" s="1"/>
  <c r="K896" i="1"/>
  <c r="K900" i="1"/>
  <c r="K872" i="1"/>
  <c r="K876" i="1"/>
  <c r="K887" i="1"/>
  <c r="K899" i="1"/>
  <c r="K903" i="1"/>
  <c r="K869" i="1"/>
  <c r="K868" i="1"/>
  <c r="H888" i="1"/>
  <c r="K867" i="1"/>
  <c r="K837" i="1"/>
  <c r="I888" i="1"/>
  <c r="K895" i="1"/>
  <c r="K836" i="1"/>
  <c r="J888" i="1"/>
  <c r="K841" i="1"/>
  <c r="K839" i="1"/>
  <c r="G861" i="1"/>
  <c r="K858" i="1"/>
  <c r="K853" i="1"/>
  <c r="K854" i="1"/>
  <c r="K857" i="1"/>
  <c r="K832" i="1"/>
  <c r="K845" i="1"/>
  <c r="K846" i="1" s="1"/>
  <c r="K852" i="1"/>
  <c r="K856" i="1"/>
  <c r="H843" i="1"/>
  <c r="K842" i="1"/>
  <c r="K851" i="1"/>
  <c r="K855" i="1"/>
  <c r="K859" i="1"/>
  <c r="J846" i="1"/>
  <c r="K835" i="1"/>
  <c r="K850" i="1"/>
  <c r="H939" i="1" l="1"/>
  <c r="K905" i="1"/>
  <c r="K938" i="1"/>
  <c r="K971" i="1"/>
  <c r="I939" i="1"/>
  <c r="K860" i="1"/>
  <c r="K954" i="1"/>
  <c r="J939" i="1"/>
  <c r="K921" i="1"/>
  <c r="H972" i="1"/>
  <c r="J972" i="1"/>
  <c r="I972" i="1"/>
  <c r="G973" i="1"/>
  <c r="F973" i="1"/>
  <c r="H906" i="1"/>
  <c r="J906" i="1"/>
  <c r="I861" i="1"/>
  <c r="I906" i="1"/>
  <c r="H861" i="1"/>
  <c r="J861" i="1"/>
  <c r="K888" i="1"/>
  <c r="K843" i="1"/>
  <c r="K939" i="1" l="1"/>
  <c r="K906" i="1"/>
  <c r="I973" i="1"/>
  <c r="K972" i="1"/>
  <c r="J973" i="1"/>
  <c r="H973" i="1"/>
  <c r="K861" i="1"/>
  <c r="K973" i="1" l="1"/>
  <c r="J824" i="1"/>
  <c r="I824" i="1"/>
  <c r="H824" i="1"/>
  <c r="J823" i="1"/>
  <c r="I823" i="1"/>
  <c r="H823" i="1"/>
  <c r="J822" i="1"/>
  <c r="I822" i="1"/>
  <c r="H822" i="1"/>
  <c r="J821" i="1"/>
  <c r="I821" i="1"/>
  <c r="H821" i="1"/>
  <c r="J820" i="1"/>
  <c r="I820" i="1"/>
  <c r="H820" i="1"/>
  <c r="J819" i="1"/>
  <c r="I819" i="1"/>
  <c r="H819" i="1"/>
  <c r="J818" i="1"/>
  <c r="I818" i="1"/>
  <c r="H818" i="1"/>
  <c r="J817" i="1"/>
  <c r="I817" i="1"/>
  <c r="H817" i="1"/>
  <c r="J816" i="1"/>
  <c r="I816" i="1"/>
  <c r="H816" i="1"/>
  <c r="J815" i="1"/>
  <c r="I815" i="1"/>
  <c r="H815" i="1"/>
  <c r="G811" i="1"/>
  <c r="F811" i="1"/>
  <c r="J810" i="1"/>
  <c r="J811" i="1" s="1"/>
  <c r="I810" i="1"/>
  <c r="I811" i="1" s="1"/>
  <c r="H810" i="1"/>
  <c r="H811" i="1" s="1"/>
  <c r="G808" i="1"/>
  <c r="F808" i="1"/>
  <c r="J807" i="1"/>
  <c r="I807" i="1"/>
  <c r="H807" i="1"/>
  <c r="J806" i="1"/>
  <c r="I806" i="1"/>
  <c r="H806" i="1"/>
  <c r="J804" i="1"/>
  <c r="K804" i="1" s="1"/>
  <c r="H804" i="1"/>
  <c r="J803" i="1"/>
  <c r="I803" i="1"/>
  <c r="H803" i="1"/>
  <c r="J802" i="1"/>
  <c r="K802" i="1" s="1"/>
  <c r="H802" i="1"/>
  <c r="J801" i="1"/>
  <c r="K801" i="1" s="1"/>
  <c r="H801" i="1"/>
  <c r="J800" i="1"/>
  <c r="K800" i="1" s="1"/>
  <c r="H800" i="1"/>
  <c r="J799" i="1"/>
  <c r="K799" i="1" s="1"/>
  <c r="H799" i="1"/>
  <c r="J797" i="1"/>
  <c r="I797" i="1"/>
  <c r="H797" i="1"/>
  <c r="J796" i="1"/>
  <c r="K796" i="1" s="1"/>
  <c r="H796" i="1"/>
  <c r="J795" i="1"/>
  <c r="K795" i="1" s="1"/>
  <c r="H795" i="1"/>
  <c r="J769" i="1"/>
  <c r="I769" i="1"/>
  <c r="H769" i="1"/>
  <c r="J789" i="1"/>
  <c r="I789" i="1"/>
  <c r="H789" i="1"/>
  <c r="J788" i="1"/>
  <c r="I788" i="1"/>
  <c r="H788" i="1"/>
  <c r="J787" i="1"/>
  <c r="I787" i="1"/>
  <c r="H787" i="1"/>
  <c r="J786" i="1"/>
  <c r="I786" i="1"/>
  <c r="H786" i="1"/>
  <c r="J785" i="1"/>
  <c r="I785" i="1"/>
  <c r="H785" i="1"/>
  <c r="J784" i="1"/>
  <c r="I784" i="1"/>
  <c r="H784" i="1"/>
  <c r="J783" i="1"/>
  <c r="I783" i="1"/>
  <c r="H783" i="1"/>
  <c r="J782" i="1"/>
  <c r="I782" i="1"/>
  <c r="H782" i="1"/>
  <c r="J781" i="1"/>
  <c r="I781" i="1"/>
  <c r="H781" i="1"/>
  <c r="J780" i="1"/>
  <c r="I780" i="1"/>
  <c r="H780" i="1"/>
  <c r="G776" i="1"/>
  <c r="F776" i="1"/>
  <c r="J775" i="1"/>
  <c r="J776" i="1" s="1"/>
  <c r="I775" i="1"/>
  <c r="H775" i="1"/>
  <c r="H776" i="1" s="1"/>
  <c r="G773" i="1"/>
  <c r="F773" i="1"/>
  <c r="J772" i="1"/>
  <c r="I772" i="1"/>
  <c r="H772" i="1"/>
  <c r="J771" i="1"/>
  <c r="I771" i="1"/>
  <c r="H771" i="1"/>
  <c r="J768" i="1"/>
  <c r="K768" i="1" s="1"/>
  <c r="H768" i="1"/>
  <c r="J767" i="1"/>
  <c r="I767" i="1"/>
  <c r="H767" i="1"/>
  <c r="J766" i="1"/>
  <c r="K766" i="1" s="1"/>
  <c r="H766" i="1"/>
  <c r="J765" i="1"/>
  <c r="K765" i="1" s="1"/>
  <c r="H765" i="1"/>
  <c r="J764" i="1"/>
  <c r="K764" i="1" s="1"/>
  <c r="H764" i="1"/>
  <c r="J763" i="1"/>
  <c r="K763" i="1" s="1"/>
  <c r="H763" i="1"/>
  <c r="J761" i="1"/>
  <c r="I761" i="1"/>
  <c r="H761" i="1"/>
  <c r="J760" i="1"/>
  <c r="I760" i="1"/>
  <c r="H760" i="1"/>
  <c r="J759" i="1"/>
  <c r="I759" i="1"/>
  <c r="H759" i="1"/>
  <c r="J758" i="1"/>
  <c r="I758" i="1"/>
  <c r="H758" i="1"/>
  <c r="J757" i="1"/>
  <c r="I757" i="1"/>
  <c r="H757" i="1"/>
  <c r="J755" i="1"/>
  <c r="I755" i="1"/>
  <c r="H755" i="1"/>
  <c r="J754" i="1"/>
  <c r="K754" i="1" s="1"/>
  <c r="H754" i="1"/>
  <c r="J753" i="1"/>
  <c r="K753" i="1" s="1"/>
  <c r="H753" i="1"/>
  <c r="J714" i="1"/>
  <c r="I714" i="1"/>
  <c r="H714" i="1"/>
  <c r="J713" i="1"/>
  <c r="H713" i="1"/>
  <c r="H664" i="1"/>
  <c r="I664" i="1"/>
  <c r="J664" i="1"/>
  <c r="H665" i="1"/>
  <c r="I665" i="1"/>
  <c r="J665" i="1"/>
  <c r="J747" i="1"/>
  <c r="I747" i="1"/>
  <c r="H747" i="1"/>
  <c r="J746" i="1"/>
  <c r="I746" i="1"/>
  <c r="H746" i="1"/>
  <c r="J745" i="1"/>
  <c r="I745" i="1"/>
  <c r="H745" i="1"/>
  <c r="J744" i="1"/>
  <c r="I744" i="1"/>
  <c r="H744" i="1"/>
  <c r="J743" i="1"/>
  <c r="I743" i="1"/>
  <c r="H743" i="1"/>
  <c r="J742" i="1"/>
  <c r="I742" i="1"/>
  <c r="H742" i="1"/>
  <c r="J741" i="1"/>
  <c r="I741" i="1"/>
  <c r="H741" i="1"/>
  <c r="J740" i="1"/>
  <c r="I740" i="1"/>
  <c r="H740" i="1"/>
  <c r="J739" i="1"/>
  <c r="I739" i="1"/>
  <c r="H739" i="1"/>
  <c r="J738" i="1"/>
  <c r="I738" i="1"/>
  <c r="H738" i="1"/>
  <c r="G734" i="1"/>
  <c r="F734" i="1"/>
  <c r="J733" i="1"/>
  <c r="J734" i="1" s="1"/>
  <c r="I733" i="1"/>
  <c r="H733" i="1"/>
  <c r="H734" i="1" s="1"/>
  <c r="G731" i="1"/>
  <c r="F731" i="1"/>
  <c r="J730" i="1"/>
  <c r="I730" i="1"/>
  <c r="H730" i="1"/>
  <c r="J729" i="1"/>
  <c r="I729" i="1"/>
  <c r="H729" i="1"/>
  <c r="J727" i="1"/>
  <c r="K727" i="1" s="1"/>
  <c r="H727" i="1"/>
  <c r="J726" i="1"/>
  <c r="I726" i="1"/>
  <c r="H726" i="1"/>
  <c r="J725" i="1"/>
  <c r="K725" i="1" s="1"/>
  <c r="H725" i="1"/>
  <c r="J724" i="1"/>
  <c r="K724" i="1" s="1"/>
  <c r="H724" i="1"/>
  <c r="J723" i="1"/>
  <c r="K723" i="1" s="1"/>
  <c r="H723" i="1"/>
  <c r="J722" i="1"/>
  <c r="K722" i="1" s="1"/>
  <c r="H722" i="1"/>
  <c r="J720" i="1"/>
  <c r="I720" i="1"/>
  <c r="H720" i="1"/>
  <c r="J719" i="1"/>
  <c r="I719" i="1"/>
  <c r="H719" i="1"/>
  <c r="J718" i="1"/>
  <c r="I718" i="1"/>
  <c r="H718" i="1"/>
  <c r="J717" i="1"/>
  <c r="I717" i="1"/>
  <c r="H717" i="1"/>
  <c r="J716" i="1"/>
  <c r="I716" i="1"/>
  <c r="H716" i="1"/>
  <c r="J712" i="1"/>
  <c r="K712" i="1" s="1"/>
  <c r="H712" i="1"/>
  <c r="J711" i="1"/>
  <c r="K711" i="1" s="1"/>
  <c r="H711" i="1"/>
  <c r="F689" i="1"/>
  <c r="G689" i="1"/>
  <c r="J688" i="1"/>
  <c r="I688" i="1"/>
  <c r="H688" i="1"/>
  <c r="J687" i="1"/>
  <c r="I687" i="1"/>
  <c r="H687" i="1"/>
  <c r="J705" i="1"/>
  <c r="I705" i="1"/>
  <c r="H705" i="1"/>
  <c r="J704" i="1"/>
  <c r="I704" i="1"/>
  <c r="H704" i="1"/>
  <c r="J703" i="1"/>
  <c r="I703" i="1"/>
  <c r="H703" i="1"/>
  <c r="J702" i="1"/>
  <c r="I702" i="1"/>
  <c r="H702" i="1"/>
  <c r="J701" i="1"/>
  <c r="I701" i="1"/>
  <c r="H701" i="1"/>
  <c r="J700" i="1"/>
  <c r="I700" i="1"/>
  <c r="H700" i="1"/>
  <c r="J699" i="1"/>
  <c r="I699" i="1"/>
  <c r="H699" i="1"/>
  <c r="J698" i="1"/>
  <c r="I698" i="1"/>
  <c r="H698" i="1"/>
  <c r="J697" i="1"/>
  <c r="I697" i="1"/>
  <c r="H697" i="1"/>
  <c r="J696" i="1"/>
  <c r="I696" i="1"/>
  <c r="H696" i="1"/>
  <c r="G692" i="1"/>
  <c r="F692" i="1"/>
  <c r="J691" i="1"/>
  <c r="I691" i="1"/>
  <c r="I692" i="1" s="1"/>
  <c r="H691" i="1"/>
  <c r="H692" i="1" s="1"/>
  <c r="J685" i="1"/>
  <c r="I685" i="1"/>
  <c r="H685" i="1"/>
  <c r="J683" i="1"/>
  <c r="K683" i="1" s="1"/>
  <c r="H683" i="1"/>
  <c r="J682" i="1"/>
  <c r="K682" i="1" s="1"/>
  <c r="H682" i="1"/>
  <c r="I790" i="1" l="1"/>
  <c r="J706" i="1"/>
  <c r="H748" i="1"/>
  <c r="J790" i="1"/>
  <c r="H825" i="1"/>
  <c r="H706" i="1"/>
  <c r="I748" i="1"/>
  <c r="I825" i="1"/>
  <c r="I706" i="1"/>
  <c r="J748" i="1"/>
  <c r="H790" i="1"/>
  <c r="J825" i="1"/>
  <c r="K816" i="1"/>
  <c r="K820" i="1"/>
  <c r="K824" i="1"/>
  <c r="K797" i="1"/>
  <c r="F826" i="1"/>
  <c r="G826" i="1"/>
  <c r="K759" i="1"/>
  <c r="G791" i="1"/>
  <c r="K783" i="1"/>
  <c r="K819" i="1"/>
  <c r="K818" i="1"/>
  <c r="K823" i="1"/>
  <c r="K822" i="1"/>
  <c r="K803" i="1"/>
  <c r="K807" i="1"/>
  <c r="H808" i="1"/>
  <c r="K771" i="1"/>
  <c r="K775" i="1"/>
  <c r="K776" i="1" s="1"/>
  <c r="I808" i="1"/>
  <c r="K806" i="1"/>
  <c r="K817" i="1"/>
  <c r="K821" i="1"/>
  <c r="K769" i="1"/>
  <c r="K815" i="1"/>
  <c r="J808" i="1"/>
  <c r="F749" i="1"/>
  <c r="F791" i="1"/>
  <c r="K810" i="1"/>
  <c r="K811" i="1" s="1"/>
  <c r="K758" i="1"/>
  <c r="K784" i="1"/>
  <c r="K788" i="1"/>
  <c r="K714" i="1"/>
  <c r="K787" i="1"/>
  <c r="I776" i="1"/>
  <c r="K757" i="1"/>
  <c r="K761" i="1"/>
  <c r="K782" i="1"/>
  <c r="K786" i="1"/>
  <c r="H773" i="1"/>
  <c r="K755" i="1"/>
  <c r="K760" i="1"/>
  <c r="K767" i="1"/>
  <c r="K772" i="1"/>
  <c r="K781" i="1"/>
  <c r="K785" i="1"/>
  <c r="K789" i="1"/>
  <c r="K733" i="1"/>
  <c r="K734" i="1" s="1"/>
  <c r="K664" i="1"/>
  <c r="K713" i="1"/>
  <c r="I773" i="1"/>
  <c r="K780" i="1"/>
  <c r="J773" i="1"/>
  <c r="G749" i="1"/>
  <c r="K665" i="1"/>
  <c r="K729" i="1"/>
  <c r="K740" i="1"/>
  <c r="K744" i="1"/>
  <c r="K718" i="1"/>
  <c r="K717" i="1"/>
  <c r="K739" i="1"/>
  <c r="K743" i="1"/>
  <c r="K747" i="1"/>
  <c r="G707" i="1"/>
  <c r="F707" i="1"/>
  <c r="I734" i="1"/>
  <c r="H731" i="1"/>
  <c r="K716" i="1"/>
  <c r="K720" i="1"/>
  <c r="K738" i="1"/>
  <c r="K742" i="1"/>
  <c r="K746" i="1"/>
  <c r="K719" i="1"/>
  <c r="K726" i="1"/>
  <c r="K730" i="1"/>
  <c r="K741" i="1"/>
  <c r="K745" i="1"/>
  <c r="I731" i="1"/>
  <c r="J731" i="1"/>
  <c r="I689" i="1"/>
  <c r="K687" i="1"/>
  <c r="H689" i="1"/>
  <c r="K697" i="1"/>
  <c r="K701" i="1"/>
  <c r="K705" i="1"/>
  <c r="K688" i="1"/>
  <c r="J689" i="1"/>
  <c r="K691" i="1"/>
  <c r="K692" i="1" s="1"/>
  <c r="K696" i="1"/>
  <c r="K700" i="1"/>
  <c r="K704" i="1"/>
  <c r="K699" i="1"/>
  <c r="K703" i="1"/>
  <c r="K698" i="1"/>
  <c r="K702" i="1"/>
  <c r="K685" i="1"/>
  <c r="J692" i="1"/>
  <c r="I707" i="1" l="1"/>
  <c r="K790" i="1"/>
  <c r="K748" i="1"/>
  <c r="K706" i="1"/>
  <c r="K825" i="1"/>
  <c r="H826" i="1"/>
  <c r="I826" i="1"/>
  <c r="J826" i="1"/>
  <c r="K808" i="1"/>
  <c r="I791" i="1"/>
  <c r="J791" i="1"/>
  <c r="H791" i="1"/>
  <c r="K773" i="1"/>
  <c r="J749" i="1"/>
  <c r="H749" i="1"/>
  <c r="I749" i="1"/>
  <c r="K731" i="1"/>
  <c r="H707" i="1"/>
  <c r="J707" i="1"/>
  <c r="K689" i="1"/>
  <c r="K826" i="1" l="1"/>
  <c r="K791" i="1"/>
  <c r="K749" i="1"/>
  <c r="K707" i="1"/>
  <c r="G618" i="1" l="1"/>
  <c r="F618" i="1"/>
  <c r="J617" i="1"/>
  <c r="I617" i="1"/>
  <c r="H617" i="1"/>
  <c r="J616" i="1"/>
  <c r="I616" i="1"/>
  <c r="H616" i="1"/>
  <c r="J676" i="1"/>
  <c r="I676" i="1"/>
  <c r="H676" i="1"/>
  <c r="J675" i="1"/>
  <c r="I675" i="1"/>
  <c r="H675" i="1"/>
  <c r="J674" i="1"/>
  <c r="I674" i="1"/>
  <c r="H674" i="1"/>
  <c r="J673" i="1"/>
  <c r="I673" i="1"/>
  <c r="H673" i="1"/>
  <c r="J672" i="1"/>
  <c r="I672" i="1"/>
  <c r="H672" i="1"/>
  <c r="J671" i="1"/>
  <c r="I671" i="1"/>
  <c r="H671" i="1"/>
  <c r="J670" i="1"/>
  <c r="I670" i="1"/>
  <c r="H670" i="1"/>
  <c r="J669" i="1"/>
  <c r="I669" i="1"/>
  <c r="H669" i="1"/>
  <c r="J668" i="1"/>
  <c r="I668" i="1"/>
  <c r="H668" i="1"/>
  <c r="J667" i="1"/>
  <c r="I667" i="1"/>
  <c r="H667" i="1"/>
  <c r="G661" i="1"/>
  <c r="F661" i="1"/>
  <c r="J660" i="1"/>
  <c r="I660" i="1"/>
  <c r="I661" i="1" s="1"/>
  <c r="H660" i="1"/>
  <c r="H661" i="1" s="1"/>
  <c r="G658" i="1"/>
  <c r="F658" i="1"/>
  <c r="J657" i="1"/>
  <c r="I657" i="1"/>
  <c r="H657" i="1"/>
  <c r="J656" i="1"/>
  <c r="I656" i="1"/>
  <c r="H656" i="1"/>
  <c r="J654" i="1"/>
  <c r="K654" i="1" s="1"/>
  <c r="H654" i="1"/>
  <c r="J653" i="1"/>
  <c r="I653" i="1"/>
  <c r="H653" i="1"/>
  <c r="J652" i="1"/>
  <c r="K652" i="1" s="1"/>
  <c r="H652" i="1"/>
  <c r="J651" i="1"/>
  <c r="K651" i="1" s="1"/>
  <c r="H651" i="1"/>
  <c r="J650" i="1"/>
  <c r="K650" i="1" s="1"/>
  <c r="H650" i="1"/>
  <c r="J649" i="1"/>
  <c r="K649" i="1" s="1"/>
  <c r="H649" i="1"/>
  <c r="J647" i="1"/>
  <c r="I647" i="1"/>
  <c r="H647" i="1"/>
  <c r="J646" i="1"/>
  <c r="I646" i="1"/>
  <c r="H646" i="1"/>
  <c r="J645" i="1"/>
  <c r="I645" i="1"/>
  <c r="H645" i="1"/>
  <c r="J644" i="1"/>
  <c r="I644" i="1"/>
  <c r="H644" i="1"/>
  <c r="J643" i="1"/>
  <c r="I643" i="1"/>
  <c r="H643" i="1"/>
  <c r="J641" i="1"/>
  <c r="K641" i="1" s="1"/>
  <c r="H641" i="1"/>
  <c r="J640" i="1"/>
  <c r="K640" i="1" s="1"/>
  <c r="H640" i="1"/>
  <c r="J634" i="1"/>
  <c r="I634" i="1"/>
  <c r="H634" i="1"/>
  <c r="J633" i="1"/>
  <c r="I633" i="1"/>
  <c r="H633" i="1"/>
  <c r="J632" i="1"/>
  <c r="I632" i="1"/>
  <c r="H632" i="1"/>
  <c r="J631" i="1"/>
  <c r="I631" i="1"/>
  <c r="H631" i="1"/>
  <c r="J630" i="1"/>
  <c r="I630" i="1"/>
  <c r="H630" i="1"/>
  <c r="J629" i="1"/>
  <c r="I629" i="1"/>
  <c r="H629" i="1"/>
  <c r="J628" i="1"/>
  <c r="I628" i="1"/>
  <c r="H628" i="1"/>
  <c r="J627" i="1"/>
  <c r="I627" i="1"/>
  <c r="H627" i="1"/>
  <c r="J626" i="1"/>
  <c r="I626" i="1"/>
  <c r="H626" i="1"/>
  <c r="J625" i="1"/>
  <c r="I625" i="1"/>
  <c r="H625" i="1"/>
  <c r="G621" i="1"/>
  <c r="F621" i="1"/>
  <c r="J620" i="1"/>
  <c r="J621" i="1" s="1"/>
  <c r="I620" i="1"/>
  <c r="I621" i="1" s="1"/>
  <c r="H620" i="1"/>
  <c r="H621" i="1" s="1"/>
  <c r="J614" i="1"/>
  <c r="I614" i="1"/>
  <c r="H614" i="1"/>
  <c r="J613" i="1"/>
  <c r="I613" i="1"/>
  <c r="H613" i="1"/>
  <c r="J612" i="1"/>
  <c r="I612" i="1"/>
  <c r="H612" i="1"/>
  <c r="J611" i="1"/>
  <c r="I611" i="1"/>
  <c r="H611" i="1"/>
  <c r="J610" i="1"/>
  <c r="I610" i="1"/>
  <c r="H610" i="1"/>
  <c r="J608" i="1"/>
  <c r="I608" i="1"/>
  <c r="H608" i="1"/>
  <c r="J607" i="1"/>
  <c r="K607" i="1" s="1"/>
  <c r="H607" i="1"/>
  <c r="J606" i="1"/>
  <c r="K606" i="1" s="1"/>
  <c r="H606" i="1"/>
  <c r="J600" i="1"/>
  <c r="I600" i="1"/>
  <c r="H600" i="1"/>
  <c r="J599" i="1"/>
  <c r="I599" i="1"/>
  <c r="H599" i="1"/>
  <c r="J598" i="1"/>
  <c r="I598" i="1"/>
  <c r="H598" i="1"/>
  <c r="J597" i="1"/>
  <c r="I597" i="1"/>
  <c r="H597" i="1"/>
  <c r="J596" i="1"/>
  <c r="I596" i="1"/>
  <c r="H596" i="1"/>
  <c r="J595" i="1"/>
  <c r="I595" i="1"/>
  <c r="H595" i="1"/>
  <c r="J594" i="1"/>
  <c r="I594" i="1"/>
  <c r="H594" i="1"/>
  <c r="J593" i="1"/>
  <c r="I593" i="1"/>
  <c r="H593" i="1"/>
  <c r="J592" i="1"/>
  <c r="I592" i="1"/>
  <c r="H592" i="1"/>
  <c r="J591" i="1"/>
  <c r="I591" i="1"/>
  <c r="H591" i="1"/>
  <c r="G587" i="1"/>
  <c r="F587" i="1"/>
  <c r="J586" i="1"/>
  <c r="J587" i="1" s="1"/>
  <c r="I586" i="1"/>
  <c r="I587" i="1" s="1"/>
  <c r="H586" i="1"/>
  <c r="H587" i="1" s="1"/>
  <c r="G584" i="1"/>
  <c r="F584" i="1"/>
  <c r="J583" i="1"/>
  <c r="I583" i="1"/>
  <c r="H583" i="1"/>
  <c r="J582" i="1"/>
  <c r="I582" i="1"/>
  <c r="H582" i="1"/>
  <c r="J580" i="1"/>
  <c r="K580" i="1" s="1"/>
  <c r="H580" i="1"/>
  <c r="J579" i="1"/>
  <c r="I579" i="1"/>
  <c r="H579" i="1"/>
  <c r="J578" i="1"/>
  <c r="K578" i="1" s="1"/>
  <c r="H578" i="1"/>
  <c r="J577" i="1"/>
  <c r="K577" i="1" s="1"/>
  <c r="H577" i="1"/>
  <c r="J576" i="1"/>
  <c r="K576" i="1" s="1"/>
  <c r="H576" i="1"/>
  <c r="J575" i="1"/>
  <c r="K575" i="1" s="1"/>
  <c r="H575" i="1"/>
  <c r="J573" i="1"/>
  <c r="I573" i="1"/>
  <c r="H573" i="1"/>
  <c r="J572" i="1"/>
  <c r="I572" i="1"/>
  <c r="H572" i="1"/>
  <c r="J571" i="1"/>
  <c r="I571" i="1"/>
  <c r="H571" i="1"/>
  <c r="J570" i="1"/>
  <c r="I570" i="1"/>
  <c r="H570" i="1"/>
  <c r="J569" i="1"/>
  <c r="I569" i="1"/>
  <c r="H569" i="1"/>
  <c r="J567" i="1"/>
  <c r="I567" i="1"/>
  <c r="H567" i="1"/>
  <c r="J566" i="1"/>
  <c r="K566" i="1" s="1"/>
  <c r="H566" i="1"/>
  <c r="J565" i="1"/>
  <c r="H565" i="1"/>
  <c r="J601" i="1" l="1"/>
  <c r="I635" i="1"/>
  <c r="J677" i="1"/>
  <c r="H601" i="1"/>
  <c r="H677" i="1"/>
  <c r="J635" i="1"/>
  <c r="I601" i="1"/>
  <c r="H635" i="1"/>
  <c r="I677" i="1"/>
  <c r="K644" i="1"/>
  <c r="K653" i="1"/>
  <c r="K657" i="1"/>
  <c r="G678" i="1"/>
  <c r="F678" i="1"/>
  <c r="K660" i="1"/>
  <c r="K661" i="1" s="1"/>
  <c r="I658" i="1"/>
  <c r="K645" i="1"/>
  <c r="K670" i="1"/>
  <c r="H618" i="1"/>
  <c r="I618" i="1"/>
  <c r="K646" i="1"/>
  <c r="K616" i="1"/>
  <c r="K647" i="1"/>
  <c r="K617" i="1"/>
  <c r="J618" i="1"/>
  <c r="K671" i="1"/>
  <c r="K675" i="1"/>
  <c r="K674" i="1"/>
  <c r="K643" i="1"/>
  <c r="H658" i="1"/>
  <c r="K656" i="1"/>
  <c r="K669" i="1"/>
  <c r="K673" i="1"/>
  <c r="K668" i="1"/>
  <c r="K672" i="1"/>
  <c r="K676" i="1"/>
  <c r="G636" i="1"/>
  <c r="J661" i="1"/>
  <c r="K628" i="1"/>
  <c r="K632" i="1"/>
  <c r="K667" i="1"/>
  <c r="J658" i="1"/>
  <c r="F636" i="1"/>
  <c r="K612" i="1"/>
  <c r="K611" i="1"/>
  <c r="K626" i="1"/>
  <c r="K630" i="1"/>
  <c r="K634" i="1"/>
  <c r="K610" i="1"/>
  <c r="K614" i="1"/>
  <c r="K629" i="1"/>
  <c r="K633" i="1"/>
  <c r="K572" i="1"/>
  <c r="K583" i="1"/>
  <c r="K608" i="1"/>
  <c r="K613" i="1"/>
  <c r="K620" i="1"/>
  <c r="K621" i="1" s="1"/>
  <c r="K627" i="1"/>
  <c r="K631" i="1"/>
  <c r="K625" i="1"/>
  <c r="K579" i="1"/>
  <c r="K592" i="1"/>
  <c r="K596" i="1"/>
  <c r="K600" i="1"/>
  <c r="K595" i="1"/>
  <c r="K599" i="1"/>
  <c r="G602" i="1"/>
  <c r="F602" i="1"/>
  <c r="K567" i="1"/>
  <c r="I584" i="1"/>
  <c r="J584" i="1"/>
  <c r="K570" i="1"/>
  <c r="K594" i="1"/>
  <c r="K598" i="1"/>
  <c r="H584" i="1"/>
  <c r="K571" i="1"/>
  <c r="K565" i="1"/>
  <c r="K569" i="1"/>
  <c r="K573" i="1"/>
  <c r="K586" i="1"/>
  <c r="K587" i="1" s="1"/>
  <c r="K593" i="1"/>
  <c r="K597" i="1"/>
  <c r="K582" i="1"/>
  <c r="K591" i="1"/>
  <c r="I636" i="1" l="1"/>
  <c r="K601" i="1"/>
  <c r="K635" i="1"/>
  <c r="K677" i="1"/>
  <c r="H678" i="1"/>
  <c r="I678" i="1"/>
  <c r="K658" i="1"/>
  <c r="J678" i="1"/>
  <c r="K618" i="1"/>
  <c r="H636" i="1"/>
  <c r="J636" i="1"/>
  <c r="H602" i="1"/>
  <c r="I602" i="1"/>
  <c r="J602" i="1"/>
  <c r="K584" i="1"/>
  <c r="K678" i="1" l="1"/>
  <c r="K636" i="1"/>
  <c r="K602" i="1"/>
  <c r="J524" i="1" l="1"/>
  <c r="I524" i="1"/>
  <c r="H524" i="1"/>
  <c r="J557" i="1"/>
  <c r="I557" i="1"/>
  <c r="H557" i="1"/>
  <c r="J556" i="1"/>
  <c r="I556" i="1"/>
  <c r="H556" i="1"/>
  <c r="J555" i="1"/>
  <c r="I555" i="1"/>
  <c r="H555" i="1"/>
  <c r="J554" i="1"/>
  <c r="I554" i="1"/>
  <c r="H554" i="1"/>
  <c r="J553" i="1"/>
  <c r="I553" i="1"/>
  <c r="H553" i="1"/>
  <c r="J552" i="1"/>
  <c r="I552" i="1"/>
  <c r="H552" i="1"/>
  <c r="J551" i="1"/>
  <c r="I551" i="1"/>
  <c r="H551" i="1"/>
  <c r="J550" i="1"/>
  <c r="I550" i="1"/>
  <c r="H550" i="1"/>
  <c r="J549" i="1"/>
  <c r="I549" i="1"/>
  <c r="H549" i="1"/>
  <c r="J548" i="1"/>
  <c r="I548" i="1"/>
  <c r="H548" i="1"/>
  <c r="G544" i="1"/>
  <c r="F544" i="1"/>
  <c r="J543" i="1"/>
  <c r="J544" i="1" s="1"/>
  <c r="I543" i="1"/>
  <c r="I544" i="1" s="1"/>
  <c r="H543" i="1"/>
  <c r="H544" i="1" s="1"/>
  <c r="G541" i="1"/>
  <c r="F541" i="1"/>
  <c r="J540" i="1"/>
  <c r="I540" i="1"/>
  <c r="H540" i="1"/>
  <c r="J539" i="1"/>
  <c r="I539" i="1"/>
  <c r="H539" i="1"/>
  <c r="J537" i="1"/>
  <c r="K537" i="1" s="1"/>
  <c r="H537" i="1"/>
  <c r="J536" i="1"/>
  <c r="I536" i="1"/>
  <c r="H536" i="1"/>
  <c r="J535" i="1"/>
  <c r="K535" i="1" s="1"/>
  <c r="H535" i="1"/>
  <c r="J534" i="1"/>
  <c r="K534" i="1" s="1"/>
  <c r="H534" i="1"/>
  <c r="J533" i="1"/>
  <c r="K533" i="1" s="1"/>
  <c r="H533" i="1"/>
  <c r="J532" i="1"/>
  <c r="K532" i="1" s="1"/>
  <c r="H532" i="1"/>
  <c r="J530" i="1"/>
  <c r="I530" i="1"/>
  <c r="H530" i="1"/>
  <c r="J529" i="1"/>
  <c r="I529" i="1"/>
  <c r="H529" i="1"/>
  <c r="J528" i="1"/>
  <c r="I528" i="1"/>
  <c r="H528" i="1"/>
  <c r="J527" i="1"/>
  <c r="I527" i="1"/>
  <c r="H527" i="1"/>
  <c r="J526" i="1"/>
  <c r="I526" i="1"/>
  <c r="H526" i="1"/>
  <c r="J523" i="1"/>
  <c r="K523" i="1" s="1"/>
  <c r="H523" i="1"/>
  <c r="J522" i="1"/>
  <c r="K522" i="1" s="1"/>
  <c r="H522" i="1"/>
  <c r="J516" i="1"/>
  <c r="I516" i="1"/>
  <c r="H516" i="1"/>
  <c r="J515" i="1"/>
  <c r="I515" i="1"/>
  <c r="H515" i="1"/>
  <c r="J514" i="1"/>
  <c r="I514" i="1"/>
  <c r="H514" i="1"/>
  <c r="J513" i="1"/>
  <c r="I513" i="1"/>
  <c r="H513" i="1"/>
  <c r="J512" i="1"/>
  <c r="I512" i="1"/>
  <c r="H512" i="1"/>
  <c r="J511" i="1"/>
  <c r="I511" i="1"/>
  <c r="H511" i="1"/>
  <c r="J510" i="1"/>
  <c r="I510" i="1"/>
  <c r="H510" i="1"/>
  <c r="J509" i="1"/>
  <c r="I509" i="1"/>
  <c r="H509" i="1"/>
  <c r="J508" i="1"/>
  <c r="I508" i="1"/>
  <c r="H508" i="1"/>
  <c r="J507" i="1"/>
  <c r="I507" i="1"/>
  <c r="H507" i="1"/>
  <c r="G503" i="1"/>
  <c r="F503" i="1"/>
  <c r="J502" i="1"/>
  <c r="J503" i="1" s="1"/>
  <c r="I502" i="1"/>
  <c r="I503" i="1" s="1"/>
  <c r="H502" i="1"/>
  <c r="H503" i="1" s="1"/>
  <c r="G500" i="1"/>
  <c r="F500" i="1"/>
  <c r="J499" i="1"/>
  <c r="I499" i="1"/>
  <c r="H499" i="1"/>
  <c r="J498" i="1"/>
  <c r="I498" i="1"/>
  <c r="H498" i="1"/>
  <c r="J496" i="1"/>
  <c r="K496" i="1" s="1"/>
  <c r="H496" i="1"/>
  <c r="J495" i="1"/>
  <c r="I495" i="1"/>
  <c r="H495" i="1"/>
  <c r="J494" i="1"/>
  <c r="K494" i="1" s="1"/>
  <c r="H494" i="1"/>
  <c r="J493" i="1"/>
  <c r="K493" i="1" s="1"/>
  <c r="H493" i="1"/>
  <c r="J492" i="1"/>
  <c r="K492" i="1" s="1"/>
  <c r="H492" i="1"/>
  <c r="J491" i="1"/>
  <c r="K491" i="1" s="1"/>
  <c r="H491" i="1"/>
  <c r="J489" i="1"/>
  <c r="I489" i="1"/>
  <c r="H489" i="1"/>
  <c r="J488" i="1"/>
  <c r="I488" i="1"/>
  <c r="H488" i="1"/>
  <c r="J487" i="1"/>
  <c r="I487" i="1"/>
  <c r="H487" i="1"/>
  <c r="J486" i="1"/>
  <c r="I486" i="1"/>
  <c r="H486" i="1"/>
  <c r="J485" i="1"/>
  <c r="I485" i="1"/>
  <c r="H485" i="1"/>
  <c r="J483" i="1"/>
  <c r="K483" i="1" s="1"/>
  <c r="H483" i="1"/>
  <c r="J482" i="1"/>
  <c r="K482" i="1" s="1"/>
  <c r="H482" i="1"/>
  <c r="J476" i="1"/>
  <c r="I476" i="1"/>
  <c r="H476" i="1"/>
  <c r="J475" i="1"/>
  <c r="I475" i="1"/>
  <c r="H475" i="1"/>
  <c r="J474" i="1"/>
  <c r="I474" i="1"/>
  <c r="H474" i="1"/>
  <c r="J473" i="1"/>
  <c r="I473" i="1"/>
  <c r="H473" i="1"/>
  <c r="J472" i="1"/>
  <c r="I472" i="1"/>
  <c r="H472" i="1"/>
  <c r="J471" i="1"/>
  <c r="I471" i="1"/>
  <c r="H471" i="1"/>
  <c r="J470" i="1"/>
  <c r="I470" i="1"/>
  <c r="H470" i="1"/>
  <c r="J469" i="1"/>
  <c r="I469" i="1"/>
  <c r="H469" i="1"/>
  <c r="J468" i="1"/>
  <c r="I468" i="1"/>
  <c r="H468" i="1"/>
  <c r="J467" i="1"/>
  <c r="I467" i="1"/>
  <c r="H467" i="1"/>
  <c r="G463" i="1"/>
  <c r="F463" i="1"/>
  <c r="J462" i="1"/>
  <c r="J463" i="1" s="1"/>
  <c r="I462" i="1"/>
  <c r="I463" i="1" s="1"/>
  <c r="H462" i="1"/>
  <c r="H463" i="1" s="1"/>
  <c r="G460" i="1"/>
  <c r="F460" i="1"/>
  <c r="J459" i="1"/>
  <c r="I459" i="1"/>
  <c r="H459" i="1"/>
  <c r="J458" i="1"/>
  <c r="I458" i="1"/>
  <c r="H458" i="1"/>
  <c r="J456" i="1"/>
  <c r="I456" i="1"/>
  <c r="H456" i="1"/>
  <c r="J455" i="1"/>
  <c r="K455" i="1" s="1"/>
  <c r="H455" i="1"/>
  <c r="J454" i="1"/>
  <c r="H454" i="1"/>
  <c r="J415" i="1"/>
  <c r="I415" i="1"/>
  <c r="H415" i="1"/>
  <c r="J448" i="1"/>
  <c r="I448" i="1"/>
  <c r="H448" i="1"/>
  <c r="J447" i="1"/>
  <c r="I447" i="1"/>
  <c r="H447" i="1"/>
  <c r="J446" i="1"/>
  <c r="I446" i="1"/>
  <c r="H446" i="1"/>
  <c r="J445" i="1"/>
  <c r="I445" i="1"/>
  <c r="H445" i="1"/>
  <c r="J444" i="1"/>
  <c r="I444" i="1"/>
  <c r="H444" i="1"/>
  <c r="J443" i="1"/>
  <c r="I443" i="1"/>
  <c r="H443" i="1"/>
  <c r="J442" i="1"/>
  <c r="I442" i="1"/>
  <c r="H442" i="1"/>
  <c r="J441" i="1"/>
  <c r="I441" i="1"/>
  <c r="H441" i="1"/>
  <c r="J440" i="1"/>
  <c r="I440" i="1"/>
  <c r="H440" i="1"/>
  <c r="J439" i="1"/>
  <c r="I439" i="1"/>
  <c r="H439" i="1"/>
  <c r="G435" i="1"/>
  <c r="F435" i="1"/>
  <c r="J434" i="1"/>
  <c r="J435" i="1" s="1"/>
  <c r="I434" i="1"/>
  <c r="I435" i="1" s="1"/>
  <c r="H434" i="1"/>
  <c r="H435" i="1" s="1"/>
  <c r="G432" i="1"/>
  <c r="F432" i="1"/>
  <c r="J431" i="1"/>
  <c r="I431" i="1"/>
  <c r="H431" i="1"/>
  <c r="J430" i="1"/>
  <c r="I430" i="1"/>
  <c r="H430" i="1"/>
  <c r="J428" i="1"/>
  <c r="K428" i="1" s="1"/>
  <c r="H428" i="1"/>
  <c r="J427" i="1"/>
  <c r="I427" i="1"/>
  <c r="H427" i="1"/>
  <c r="J426" i="1"/>
  <c r="K426" i="1" s="1"/>
  <c r="H426" i="1"/>
  <c r="J425" i="1"/>
  <c r="K425" i="1" s="1"/>
  <c r="H425" i="1"/>
  <c r="J424" i="1"/>
  <c r="K424" i="1" s="1"/>
  <c r="H424" i="1"/>
  <c r="J423" i="1"/>
  <c r="K423" i="1" s="1"/>
  <c r="H423" i="1"/>
  <c r="J421" i="1"/>
  <c r="I421" i="1"/>
  <c r="H421" i="1"/>
  <c r="J420" i="1"/>
  <c r="I420" i="1"/>
  <c r="H420" i="1"/>
  <c r="J419" i="1"/>
  <c r="I419" i="1"/>
  <c r="H419" i="1"/>
  <c r="J418" i="1"/>
  <c r="I418" i="1"/>
  <c r="H418" i="1"/>
  <c r="J417" i="1"/>
  <c r="I417" i="1"/>
  <c r="H417" i="1"/>
  <c r="J414" i="1"/>
  <c r="K414" i="1" s="1"/>
  <c r="H414" i="1"/>
  <c r="J413" i="1"/>
  <c r="K413" i="1" s="1"/>
  <c r="H413" i="1"/>
  <c r="H449" i="1" l="1"/>
  <c r="H517" i="1"/>
  <c r="I558" i="1"/>
  <c r="J449" i="1"/>
  <c r="I477" i="1"/>
  <c r="J517" i="1"/>
  <c r="I449" i="1"/>
  <c r="H477" i="1"/>
  <c r="I517" i="1"/>
  <c r="J558" i="1"/>
  <c r="J477" i="1"/>
  <c r="H558" i="1"/>
  <c r="K540" i="1"/>
  <c r="K550" i="1"/>
  <c r="K554" i="1"/>
  <c r="K536" i="1"/>
  <c r="K511" i="1"/>
  <c r="K529" i="1"/>
  <c r="F559" i="1"/>
  <c r="I541" i="1"/>
  <c r="K530" i="1"/>
  <c r="K556" i="1"/>
  <c r="K528" i="1"/>
  <c r="K551" i="1"/>
  <c r="K555" i="1"/>
  <c r="K524" i="1"/>
  <c r="K527" i="1"/>
  <c r="K557" i="1"/>
  <c r="G559" i="1"/>
  <c r="G518" i="1"/>
  <c r="K539" i="1"/>
  <c r="F518" i="1"/>
  <c r="K526" i="1"/>
  <c r="K549" i="1"/>
  <c r="K553" i="1"/>
  <c r="K420" i="1"/>
  <c r="G478" i="1"/>
  <c r="K552" i="1"/>
  <c r="H541" i="1"/>
  <c r="K515" i="1"/>
  <c r="K487" i="1"/>
  <c r="K548" i="1"/>
  <c r="J541" i="1"/>
  <c r="K509" i="1"/>
  <c r="K513" i="1"/>
  <c r="K543" i="1"/>
  <c r="K544" i="1" s="1"/>
  <c r="K498" i="1"/>
  <c r="K485" i="1"/>
  <c r="K489" i="1"/>
  <c r="K495" i="1"/>
  <c r="F478" i="1"/>
  <c r="K419" i="1"/>
  <c r="H500" i="1"/>
  <c r="K488" i="1"/>
  <c r="K499" i="1"/>
  <c r="K510" i="1"/>
  <c r="K514" i="1"/>
  <c r="K486" i="1"/>
  <c r="K508" i="1"/>
  <c r="K512" i="1"/>
  <c r="K516" i="1"/>
  <c r="I500" i="1"/>
  <c r="K507" i="1"/>
  <c r="J500" i="1"/>
  <c r="K502" i="1"/>
  <c r="K503" i="1" s="1"/>
  <c r="K430" i="1"/>
  <c r="K468" i="1"/>
  <c r="K472" i="1"/>
  <c r="K476" i="1"/>
  <c r="K418" i="1"/>
  <c r="K471" i="1"/>
  <c r="K475" i="1"/>
  <c r="K417" i="1"/>
  <c r="K421" i="1"/>
  <c r="K427" i="1"/>
  <c r="K441" i="1"/>
  <c r="K445" i="1"/>
  <c r="G450" i="1"/>
  <c r="K431" i="1"/>
  <c r="J460" i="1"/>
  <c r="K459" i="1"/>
  <c r="K470" i="1"/>
  <c r="K474" i="1"/>
  <c r="K454" i="1"/>
  <c r="K456" i="1"/>
  <c r="K458" i="1"/>
  <c r="K469" i="1"/>
  <c r="K473" i="1"/>
  <c r="K442" i="1"/>
  <c r="K446" i="1"/>
  <c r="F450" i="1"/>
  <c r="H460" i="1"/>
  <c r="K415" i="1"/>
  <c r="I460" i="1"/>
  <c r="K467" i="1"/>
  <c r="I432" i="1"/>
  <c r="K440" i="1"/>
  <c r="K444" i="1"/>
  <c r="K448" i="1"/>
  <c r="K434" i="1"/>
  <c r="K435" i="1" s="1"/>
  <c r="K443" i="1"/>
  <c r="K447" i="1"/>
  <c r="K462" i="1"/>
  <c r="K463" i="1" s="1"/>
  <c r="H432" i="1"/>
  <c r="J432" i="1"/>
  <c r="K439" i="1"/>
  <c r="J559" i="1" l="1"/>
  <c r="K477" i="1"/>
  <c r="K517" i="1"/>
  <c r="K449" i="1"/>
  <c r="K558" i="1"/>
  <c r="I559" i="1"/>
  <c r="G560" i="1"/>
  <c r="F560" i="1"/>
  <c r="H559" i="1"/>
  <c r="K541" i="1"/>
  <c r="H518" i="1"/>
  <c r="J518" i="1"/>
  <c r="I518" i="1"/>
  <c r="K500" i="1"/>
  <c r="J478" i="1"/>
  <c r="I478" i="1"/>
  <c r="H478" i="1"/>
  <c r="J450" i="1"/>
  <c r="I450" i="1"/>
  <c r="H450" i="1"/>
  <c r="K432" i="1"/>
  <c r="K460" i="1"/>
  <c r="I560" i="1" l="1"/>
  <c r="J560" i="1"/>
  <c r="K559" i="1"/>
  <c r="H560" i="1"/>
  <c r="K518" i="1"/>
  <c r="K478" i="1"/>
  <c r="K450" i="1"/>
  <c r="K560" i="1" l="1"/>
  <c r="J385" i="1"/>
  <c r="K385" i="1" s="1"/>
  <c r="H385" i="1"/>
  <c r="J384" i="1"/>
  <c r="I384" i="1"/>
  <c r="H384" i="1"/>
  <c r="J383" i="1"/>
  <c r="K383" i="1" s="1"/>
  <c r="H383" i="1"/>
  <c r="J382" i="1"/>
  <c r="K382" i="1" s="1"/>
  <c r="H382" i="1"/>
  <c r="J381" i="1"/>
  <c r="K381" i="1" s="1"/>
  <c r="H381" i="1"/>
  <c r="J380" i="1"/>
  <c r="K380" i="1" s="1"/>
  <c r="H380" i="1"/>
  <c r="K384" i="1" l="1"/>
  <c r="J405" i="1"/>
  <c r="I405" i="1"/>
  <c r="H405" i="1"/>
  <c r="J404" i="1"/>
  <c r="I404" i="1"/>
  <c r="H404" i="1"/>
  <c r="J403" i="1"/>
  <c r="I403" i="1"/>
  <c r="H403" i="1"/>
  <c r="J402" i="1"/>
  <c r="I402" i="1"/>
  <c r="H402" i="1"/>
  <c r="J401" i="1"/>
  <c r="I401" i="1"/>
  <c r="H401" i="1"/>
  <c r="J400" i="1"/>
  <c r="I400" i="1"/>
  <c r="H400" i="1"/>
  <c r="J399" i="1"/>
  <c r="I399" i="1"/>
  <c r="H399" i="1"/>
  <c r="J398" i="1"/>
  <c r="I398" i="1"/>
  <c r="H398" i="1"/>
  <c r="J397" i="1"/>
  <c r="I397" i="1"/>
  <c r="H397" i="1"/>
  <c r="J396" i="1"/>
  <c r="I396" i="1"/>
  <c r="H396" i="1"/>
  <c r="G392" i="1"/>
  <c r="F392" i="1"/>
  <c r="J391" i="1"/>
  <c r="J392" i="1" s="1"/>
  <c r="I391" i="1"/>
  <c r="H391" i="1"/>
  <c r="H392" i="1" s="1"/>
  <c r="G389" i="1"/>
  <c r="F389" i="1"/>
  <c r="J388" i="1"/>
  <c r="I388" i="1"/>
  <c r="H388" i="1"/>
  <c r="J387" i="1"/>
  <c r="I387" i="1"/>
  <c r="H387" i="1"/>
  <c r="J378" i="1"/>
  <c r="K378" i="1" s="1"/>
  <c r="H378" i="1"/>
  <c r="J377" i="1"/>
  <c r="K377" i="1" s="1"/>
  <c r="H377" i="1"/>
  <c r="J351" i="1"/>
  <c r="I351" i="1"/>
  <c r="H351" i="1"/>
  <c r="J371" i="1"/>
  <c r="I371" i="1"/>
  <c r="H371" i="1"/>
  <c r="J370" i="1"/>
  <c r="I370" i="1"/>
  <c r="H370" i="1"/>
  <c r="J369" i="1"/>
  <c r="I369" i="1"/>
  <c r="H369" i="1"/>
  <c r="J368" i="1"/>
  <c r="I368" i="1"/>
  <c r="H368" i="1"/>
  <c r="J367" i="1"/>
  <c r="I367" i="1"/>
  <c r="H367" i="1"/>
  <c r="J366" i="1"/>
  <c r="I366" i="1"/>
  <c r="H366" i="1"/>
  <c r="J365" i="1"/>
  <c r="I365" i="1"/>
  <c r="H365" i="1"/>
  <c r="J364" i="1"/>
  <c r="I364" i="1"/>
  <c r="H364" i="1"/>
  <c r="J363" i="1"/>
  <c r="I363" i="1"/>
  <c r="H363" i="1"/>
  <c r="J362" i="1"/>
  <c r="I362" i="1"/>
  <c r="H362" i="1"/>
  <c r="G358" i="1"/>
  <c r="F358" i="1"/>
  <c r="J357" i="1"/>
  <c r="J358" i="1" s="1"/>
  <c r="I357" i="1"/>
  <c r="H357" i="1"/>
  <c r="H358" i="1" s="1"/>
  <c r="G355" i="1"/>
  <c r="F355" i="1"/>
  <c r="J354" i="1"/>
  <c r="I354" i="1"/>
  <c r="H354" i="1"/>
  <c r="J353" i="1"/>
  <c r="I353" i="1"/>
  <c r="H353" i="1"/>
  <c r="J350" i="1"/>
  <c r="K350" i="1" s="1"/>
  <c r="H350" i="1"/>
  <c r="J349" i="1"/>
  <c r="K349" i="1" s="1"/>
  <c r="H349" i="1"/>
  <c r="J343" i="1"/>
  <c r="I343" i="1"/>
  <c r="H343" i="1"/>
  <c r="J342" i="1"/>
  <c r="I342" i="1"/>
  <c r="H342" i="1"/>
  <c r="J341" i="1"/>
  <c r="I341" i="1"/>
  <c r="H341" i="1"/>
  <c r="J340" i="1"/>
  <c r="I340" i="1"/>
  <c r="H340" i="1"/>
  <c r="J339" i="1"/>
  <c r="I339" i="1"/>
  <c r="H339" i="1"/>
  <c r="J338" i="1"/>
  <c r="I338" i="1"/>
  <c r="H338" i="1"/>
  <c r="J337" i="1"/>
  <c r="I337" i="1"/>
  <c r="H337" i="1"/>
  <c r="J336" i="1"/>
  <c r="I336" i="1"/>
  <c r="H336" i="1"/>
  <c r="J335" i="1"/>
  <c r="I335" i="1"/>
  <c r="H335" i="1"/>
  <c r="J334" i="1"/>
  <c r="I334" i="1"/>
  <c r="H334" i="1"/>
  <c r="G330" i="1"/>
  <c r="F330" i="1"/>
  <c r="J329" i="1"/>
  <c r="I329" i="1"/>
  <c r="I330" i="1" s="1"/>
  <c r="H329" i="1"/>
  <c r="H330" i="1" s="1"/>
  <c r="G327" i="1"/>
  <c r="F327" i="1"/>
  <c r="J326" i="1"/>
  <c r="I326" i="1"/>
  <c r="H326" i="1"/>
  <c r="J325" i="1"/>
  <c r="I325" i="1"/>
  <c r="H325" i="1"/>
  <c r="J323" i="1"/>
  <c r="I323" i="1"/>
  <c r="H323" i="1"/>
  <c r="J322" i="1"/>
  <c r="I322" i="1"/>
  <c r="H322" i="1"/>
  <c r="J321" i="1"/>
  <c r="I321" i="1"/>
  <c r="H321" i="1"/>
  <c r="J320" i="1"/>
  <c r="I320" i="1"/>
  <c r="H320" i="1"/>
  <c r="J319" i="1"/>
  <c r="I319" i="1"/>
  <c r="H319" i="1"/>
  <c r="J317" i="1"/>
  <c r="H317" i="1"/>
  <c r="J316" i="1"/>
  <c r="H316" i="1"/>
  <c r="J315" i="1"/>
  <c r="K315" i="1" s="1"/>
  <c r="H315" i="1"/>
  <c r="J282" i="1"/>
  <c r="I282" i="1"/>
  <c r="H282" i="1"/>
  <c r="J281" i="1"/>
  <c r="I281" i="1"/>
  <c r="H281" i="1"/>
  <c r="J280" i="1"/>
  <c r="I280" i="1"/>
  <c r="H280" i="1"/>
  <c r="J279" i="1"/>
  <c r="I279" i="1"/>
  <c r="H279" i="1"/>
  <c r="J278" i="1"/>
  <c r="I278" i="1"/>
  <c r="H278" i="1"/>
  <c r="J309" i="1"/>
  <c r="I309" i="1"/>
  <c r="H309" i="1"/>
  <c r="J308" i="1"/>
  <c r="I308" i="1"/>
  <c r="H308" i="1"/>
  <c r="J307" i="1"/>
  <c r="I307" i="1"/>
  <c r="H307" i="1"/>
  <c r="J306" i="1"/>
  <c r="I306" i="1"/>
  <c r="H306" i="1"/>
  <c r="J305" i="1"/>
  <c r="I305" i="1"/>
  <c r="H305" i="1"/>
  <c r="J304" i="1"/>
  <c r="I304" i="1"/>
  <c r="H304" i="1"/>
  <c r="J303" i="1"/>
  <c r="I303" i="1"/>
  <c r="H303" i="1"/>
  <c r="J302" i="1"/>
  <c r="I302" i="1"/>
  <c r="H302" i="1"/>
  <c r="J301" i="1"/>
  <c r="I301" i="1"/>
  <c r="H301" i="1"/>
  <c r="J300" i="1"/>
  <c r="I300" i="1"/>
  <c r="H300" i="1"/>
  <c r="G296" i="1"/>
  <c r="F296" i="1"/>
  <c r="J295" i="1"/>
  <c r="J296" i="1" s="1"/>
  <c r="I295" i="1"/>
  <c r="I296" i="1" s="1"/>
  <c r="H295" i="1"/>
  <c r="H296" i="1" s="1"/>
  <c r="G293" i="1"/>
  <c r="F293" i="1"/>
  <c r="J292" i="1"/>
  <c r="I292" i="1"/>
  <c r="H292" i="1"/>
  <c r="J291" i="1"/>
  <c r="I291" i="1"/>
  <c r="H291" i="1"/>
  <c r="J289" i="1"/>
  <c r="K289" i="1" s="1"/>
  <c r="H289" i="1"/>
  <c r="J288" i="1"/>
  <c r="I288" i="1"/>
  <c r="H288" i="1"/>
  <c r="J287" i="1"/>
  <c r="K287" i="1" s="1"/>
  <c r="H287" i="1"/>
  <c r="J286" i="1"/>
  <c r="K286" i="1" s="1"/>
  <c r="H286" i="1"/>
  <c r="J285" i="1"/>
  <c r="K285" i="1" s="1"/>
  <c r="H285" i="1"/>
  <c r="J284" i="1"/>
  <c r="K284" i="1" s="1"/>
  <c r="H284" i="1"/>
  <c r="J276" i="1"/>
  <c r="K276" i="1" s="1"/>
  <c r="H276" i="1"/>
  <c r="J275" i="1"/>
  <c r="K275" i="1" s="1"/>
  <c r="H275" i="1"/>
  <c r="J269" i="1"/>
  <c r="I269" i="1"/>
  <c r="H269" i="1"/>
  <c r="J268" i="1"/>
  <c r="I268" i="1"/>
  <c r="H268" i="1"/>
  <c r="J267" i="1"/>
  <c r="I267" i="1"/>
  <c r="H267" i="1"/>
  <c r="J266" i="1"/>
  <c r="I266" i="1"/>
  <c r="H266" i="1"/>
  <c r="J265" i="1"/>
  <c r="I265" i="1"/>
  <c r="H265" i="1"/>
  <c r="J264" i="1"/>
  <c r="I264" i="1"/>
  <c r="H264" i="1"/>
  <c r="J263" i="1"/>
  <c r="I263" i="1"/>
  <c r="H263" i="1"/>
  <c r="J262" i="1"/>
  <c r="I262" i="1"/>
  <c r="H262" i="1"/>
  <c r="J261" i="1"/>
  <c r="I261" i="1"/>
  <c r="H261" i="1"/>
  <c r="J260" i="1"/>
  <c r="I260" i="1"/>
  <c r="H260" i="1"/>
  <c r="G256" i="1"/>
  <c r="F256" i="1"/>
  <c r="J255" i="1"/>
  <c r="I255" i="1"/>
  <c r="I256" i="1" s="1"/>
  <c r="H255" i="1"/>
  <c r="H256" i="1" s="1"/>
  <c r="G253" i="1"/>
  <c r="F253" i="1"/>
  <c r="J252" i="1"/>
  <c r="I252" i="1"/>
  <c r="H252" i="1"/>
  <c r="J251" i="1"/>
  <c r="I251" i="1"/>
  <c r="H251" i="1"/>
  <c r="J249" i="1"/>
  <c r="I249" i="1"/>
  <c r="H249" i="1"/>
  <c r="J248" i="1"/>
  <c r="I248" i="1"/>
  <c r="H248" i="1"/>
  <c r="J247" i="1"/>
  <c r="I247" i="1"/>
  <c r="H247" i="1"/>
  <c r="J246" i="1"/>
  <c r="I246" i="1"/>
  <c r="H246" i="1"/>
  <c r="J245" i="1"/>
  <c r="I245" i="1"/>
  <c r="H245" i="1"/>
  <c r="J243" i="1"/>
  <c r="I243" i="1"/>
  <c r="H243" i="1"/>
  <c r="J242" i="1"/>
  <c r="K242" i="1" s="1"/>
  <c r="H242" i="1"/>
  <c r="J241" i="1"/>
  <c r="K241" i="1" s="1"/>
  <c r="H241" i="1"/>
  <c r="H270" i="1" l="1"/>
  <c r="H310" i="1"/>
  <c r="H344" i="1"/>
  <c r="I372" i="1"/>
  <c r="I270" i="1"/>
  <c r="I310" i="1"/>
  <c r="I406" i="1"/>
  <c r="I344" i="1"/>
  <c r="J372" i="1"/>
  <c r="H406" i="1"/>
  <c r="J270" i="1"/>
  <c r="J310" i="1"/>
  <c r="J344" i="1"/>
  <c r="H372" i="1"/>
  <c r="J406" i="1"/>
  <c r="K387" i="1"/>
  <c r="K391" i="1"/>
  <c r="K392" i="1" s="1"/>
  <c r="F407" i="1"/>
  <c r="G407" i="1"/>
  <c r="F373" i="1"/>
  <c r="K400" i="1"/>
  <c r="K404" i="1"/>
  <c r="K399" i="1"/>
  <c r="K403" i="1"/>
  <c r="K398" i="1"/>
  <c r="K402" i="1"/>
  <c r="G373" i="1"/>
  <c r="H389" i="1"/>
  <c r="I392" i="1"/>
  <c r="K279" i="1"/>
  <c r="J389" i="1"/>
  <c r="I389" i="1"/>
  <c r="K388" i="1"/>
  <c r="K397" i="1"/>
  <c r="K401" i="1"/>
  <c r="K405" i="1"/>
  <c r="K396" i="1"/>
  <c r="K304" i="1"/>
  <c r="K308" i="1"/>
  <c r="I327" i="1"/>
  <c r="K322" i="1"/>
  <c r="K357" i="1"/>
  <c r="K358" i="1" s="1"/>
  <c r="F345" i="1"/>
  <c r="K363" i="1"/>
  <c r="K367" i="1"/>
  <c r="K371" i="1"/>
  <c r="I358" i="1"/>
  <c r="I355" i="1"/>
  <c r="K354" i="1"/>
  <c r="K365" i="1"/>
  <c r="K369" i="1"/>
  <c r="G345" i="1"/>
  <c r="K353" i="1"/>
  <c r="K366" i="1"/>
  <c r="K370" i="1"/>
  <c r="H355" i="1"/>
  <c r="K329" i="1"/>
  <c r="K330" i="1" s="1"/>
  <c r="K364" i="1"/>
  <c r="K368" i="1"/>
  <c r="K351" i="1"/>
  <c r="J355" i="1"/>
  <c r="F311" i="1"/>
  <c r="K321" i="1"/>
  <c r="K326" i="1"/>
  <c r="K362" i="1"/>
  <c r="K335" i="1"/>
  <c r="K339" i="1"/>
  <c r="K343" i="1"/>
  <c r="K338" i="1"/>
  <c r="K342" i="1"/>
  <c r="K291" i="1"/>
  <c r="K302" i="1"/>
  <c r="K306" i="1"/>
  <c r="G311" i="1"/>
  <c r="K281" i="1"/>
  <c r="J327" i="1"/>
  <c r="K320" i="1"/>
  <c r="K325" i="1"/>
  <c r="K337" i="1"/>
  <c r="K341" i="1"/>
  <c r="K319" i="1"/>
  <c r="K323" i="1"/>
  <c r="J330" i="1"/>
  <c r="K336" i="1"/>
  <c r="K340" i="1"/>
  <c r="H327" i="1"/>
  <c r="K288" i="1"/>
  <c r="K316" i="1"/>
  <c r="K317" i="1"/>
  <c r="K334" i="1"/>
  <c r="I293" i="1"/>
  <c r="K245" i="1"/>
  <c r="K249" i="1"/>
  <c r="K301" i="1"/>
  <c r="K305" i="1"/>
  <c r="K309" i="1"/>
  <c r="K280" i="1"/>
  <c r="K292" i="1"/>
  <c r="K303" i="1"/>
  <c r="K307" i="1"/>
  <c r="K278" i="1"/>
  <c r="K282" i="1"/>
  <c r="H293" i="1"/>
  <c r="K246" i="1"/>
  <c r="K261" i="1"/>
  <c r="K265" i="1"/>
  <c r="K269" i="1"/>
  <c r="K300" i="1"/>
  <c r="J293" i="1"/>
  <c r="K295" i="1"/>
  <c r="K296" i="1" s="1"/>
  <c r="K264" i="1"/>
  <c r="K252" i="1"/>
  <c r="F271" i="1"/>
  <c r="K255" i="1"/>
  <c r="K256" i="1" s="1"/>
  <c r="G271" i="1"/>
  <c r="K268" i="1"/>
  <c r="H253" i="1"/>
  <c r="K243" i="1"/>
  <c r="K248" i="1"/>
  <c r="K251" i="1"/>
  <c r="K263" i="1"/>
  <c r="K267" i="1"/>
  <c r="K247" i="1"/>
  <c r="J256" i="1"/>
  <c r="K262" i="1"/>
  <c r="K266" i="1"/>
  <c r="I253" i="1"/>
  <c r="K260" i="1"/>
  <c r="J253" i="1"/>
  <c r="K310" i="1" l="1"/>
  <c r="K270" i="1"/>
  <c r="K344" i="1"/>
  <c r="K372" i="1"/>
  <c r="K406" i="1"/>
  <c r="K389" i="1"/>
  <c r="I407" i="1"/>
  <c r="H373" i="1"/>
  <c r="J407" i="1"/>
  <c r="H407" i="1"/>
  <c r="F408" i="1"/>
  <c r="J373" i="1"/>
  <c r="I373" i="1"/>
  <c r="I345" i="1"/>
  <c r="K355" i="1"/>
  <c r="H345" i="1"/>
  <c r="J345" i="1"/>
  <c r="H311" i="1"/>
  <c r="K327" i="1"/>
  <c r="K293" i="1"/>
  <c r="J311" i="1"/>
  <c r="I311" i="1"/>
  <c r="H271" i="1"/>
  <c r="I271" i="1"/>
  <c r="K253" i="1"/>
  <c r="J271" i="1"/>
  <c r="K407" i="1" l="1"/>
  <c r="K373" i="1"/>
  <c r="K345" i="1"/>
  <c r="K311" i="1"/>
  <c r="K271" i="1"/>
  <c r="J199" i="1" l="1"/>
  <c r="I199" i="1"/>
  <c r="H199" i="1"/>
  <c r="J233" i="1"/>
  <c r="I233" i="1"/>
  <c r="H233" i="1"/>
  <c r="J232" i="1"/>
  <c r="I232" i="1"/>
  <c r="H232" i="1"/>
  <c r="J231" i="1"/>
  <c r="I231" i="1"/>
  <c r="H231" i="1"/>
  <c r="J230" i="1"/>
  <c r="I230" i="1"/>
  <c r="H230" i="1"/>
  <c r="J229" i="1"/>
  <c r="I229" i="1"/>
  <c r="H229" i="1"/>
  <c r="J228" i="1"/>
  <c r="I228" i="1"/>
  <c r="H228" i="1"/>
  <c r="J227" i="1"/>
  <c r="I227" i="1"/>
  <c r="H227" i="1"/>
  <c r="J226" i="1"/>
  <c r="I226" i="1"/>
  <c r="H226" i="1"/>
  <c r="J225" i="1"/>
  <c r="I225" i="1"/>
  <c r="H225" i="1"/>
  <c r="J224" i="1"/>
  <c r="I224" i="1"/>
  <c r="H224" i="1"/>
  <c r="G220" i="1"/>
  <c r="F220" i="1"/>
  <c r="J219" i="1"/>
  <c r="J220" i="1" s="1"/>
  <c r="I219" i="1"/>
  <c r="I220" i="1" s="1"/>
  <c r="H219" i="1"/>
  <c r="H220" i="1" s="1"/>
  <c r="G217" i="1"/>
  <c r="F217" i="1"/>
  <c r="J216" i="1"/>
  <c r="I216" i="1"/>
  <c r="H216" i="1"/>
  <c r="J215" i="1"/>
  <c r="I215" i="1"/>
  <c r="H215" i="1"/>
  <c r="J213" i="1"/>
  <c r="I213" i="1"/>
  <c r="H213" i="1"/>
  <c r="J212" i="1"/>
  <c r="K212" i="1" s="1"/>
  <c r="H212" i="1"/>
  <c r="J211" i="1"/>
  <c r="I211" i="1"/>
  <c r="H211" i="1"/>
  <c r="J210" i="1"/>
  <c r="K210" i="1" s="1"/>
  <c r="H210" i="1"/>
  <c r="J209" i="1"/>
  <c r="K209" i="1" s="1"/>
  <c r="H209" i="1"/>
  <c r="J208" i="1"/>
  <c r="K208" i="1" s="1"/>
  <c r="H208" i="1"/>
  <c r="J207" i="1"/>
  <c r="K207" i="1" s="1"/>
  <c r="H207" i="1"/>
  <c r="J205" i="1"/>
  <c r="I205" i="1"/>
  <c r="H205" i="1"/>
  <c r="J204" i="1"/>
  <c r="I204" i="1"/>
  <c r="H204" i="1"/>
  <c r="J203" i="1"/>
  <c r="I203" i="1"/>
  <c r="H203" i="1"/>
  <c r="J202" i="1"/>
  <c r="I202" i="1"/>
  <c r="H202" i="1"/>
  <c r="J201" i="1"/>
  <c r="I201" i="1"/>
  <c r="H201" i="1"/>
  <c r="J198" i="1"/>
  <c r="K198" i="1" s="1"/>
  <c r="H198" i="1"/>
  <c r="J197" i="1"/>
  <c r="K197" i="1" s="1"/>
  <c r="H197" i="1"/>
  <c r="J191" i="1"/>
  <c r="I191" i="1"/>
  <c r="H191" i="1"/>
  <c r="J190" i="1"/>
  <c r="I190" i="1"/>
  <c r="H190" i="1"/>
  <c r="J189" i="1"/>
  <c r="I189" i="1"/>
  <c r="H189" i="1"/>
  <c r="J188" i="1"/>
  <c r="I188" i="1"/>
  <c r="H188" i="1"/>
  <c r="J187" i="1"/>
  <c r="I187" i="1"/>
  <c r="H187" i="1"/>
  <c r="J186" i="1"/>
  <c r="I186" i="1"/>
  <c r="H186" i="1"/>
  <c r="J185" i="1"/>
  <c r="I185" i="1"/>
  <c r="H185" i="1"/>
  <c r="J184" i="1"/>
  <c r="I184" i="1"/>
  <c r="H184" i="1"/>
  <c r="J183" i="1"/>
  <c r="I183" i="1"/>
  <c r="H183" i="1"/>
  <c r="J182" i="1"/>
  <c r="I182" i="1"/>
  <c r="H182" i="1"/>
  <c r="G178" i="1"/>
  <c r="F178" i="1"/>
  <c r="J177" i="1"/>
  <c r="I177" i="1"/>
  <c r="I178" i="1" s="1"/>
  <c r="H177" i="1"/>
  <c r="H178" i="1" s="1"/>
  <c r="G175" i="1"/>
  <c r="F175" i="1"/>
  <c r="J174" i="1"/>
  <c r="I174" i="1"/>
  <c r="H174" i="1"/>
  <c r="J173" i="1"/>
  <c r="I173" i="1"/>
  <c r="H173" i="1"/>
  <c r="J171" i="1"/>
  <c r="K171" i="1" s="1"/>
  <c r="H171" i="1"/>
  <c r="J170" i="1"/>
  <c r="I170" i="1"/>
  <c r="H170" i="1"/>
  <c r="J169" i="1"/>
  <c r="K169" i="1" s="1"/>
  <c r="H169" i="1"/>
  <c r="J168" i="1"/>
  <c r="K168" i="1" s="1"/>
  <c r="H168" i="1"/>
  <c r="J167" i="1"/>
  <c r="K167" i="1" s="1"/>
  <c r="H167" i="1"/>
  <c r="J166" i="1"/>
  <c r="K166" i="1" s="1"/>
  <c r="H166" i="1"/>
  <c r="J164" i="1"/>
  <c r="I164" i="1"/>
  <c r="H164" i="1"/>
  <c r="J163" i="1"/>
  <c r="I163" i="1"/>
  <c r="H163" i="1"/>
  <c r="J162" i="1"/>
  <c r="I162" i="1"/>
  <c r="H162" i="1"/>
  <c r="J160" i="1"/>
  <c r="K160" i="1" s="1"/>
  <c r="H160" i="1"/>
  <c r="J159" i="1"/>
  <c r="K159" i="1" s="1"/>
  <c r="H159" i="1"/>
  <c r="H133" i="1"/>
  <c r="H132" i="1"/>
  <c r="H131" i="1"/>
  <c r="H130" i="1"/>
  <c r="H129" i="1"/>
  <c r="H128" i="1"/>
  <c r="H127" i="1"/>
  <c r="J133" i="1"/>
  <c r="I133" i="1"/>
  <c r="J131" i="1"/>
  <c r="I131" i="1"/>
  <c r="J132" i="1"/>
  <c r="K132" i="1" s="1"/>
  <c r="J130" i="1"/>
  <c r="K130" i="1" s="1"/>
  <c r="J129" i="1"/>
  <c r="K129" i="1" s="1"/>
  <c r="J128" i="1"/>
  <c r="K128" i="1" s="1"/>
  <c r="J127" i="1"/>
  <c r="K127" i="1" s="1"/>
  <c r="J153" i="1"/>
  <c r="I153" i="1"/>
  <c r="H153" i="1"/>
  <c r="J152" i="1"/>
  <c r="I152" i="1"/>
  <c r="H152" i="1"/>
  <c r="J151" i="1"/>
  <c r="I151" i="1"/>
  <c r="H151" i="1"/>
  <c r="J150" i="1"/>
  <c r="I150" i="1"/>
  <c r="H150" i="1"/>
  <c r="J149" i="1"/>
  <c r="I149" i="1"/>
  <c r="H149" i="1"/>
  <c r="J148" i="1"/>
  <c r="I148" i="1"/>
  <c r="H148" i="1"/>
  <c r="J147" i="1"/>
  <c r="I147" i="1"/>
  <c r="H147" i="1"/>
  <c r="J146" i="1"/>
  <c r="I146" i="1"/>
  <c r="H146" i="1"/>
  <c r="J145" i="1"/>
  <c r="I145" i="1"/>
  <c r="H145" i="1"/>
  <c r="J144" i="1"/>
  <c r="I144" i="1"/>
  <c r="H144" i="1"/>
  <c r="G140" i="1"/>
  <c r="F140" i="1"/>
  <c r="J139" i="1"/>
  <c r="J140" i="1" s="1"/>
  <c r="I139" i="1"/>
  <c r="I140" i="1" s="1"/>
  <c r="H139" i="1"/>
  <c r="H140" i="1" s="1"/>
  <c r="G137" i="1"/>
  <c r="F137" i="1"/>
  <c r="J136" i="1"/>
  <c r="I136" i="1"/>
  <c r="H136" i="1"/>
  <c r="J135" i="1"/>
  <c r="I135" i="1"/>
  <c r="H135" i="1"/>
  <c r="J125" i="1"/>
  <c r="I125" i="1"/>
  <c r="H125" i="1"/>
  <c r="J124" i="1"/>
  <c r="I124" i="1"/>
  <c r="H124" i="1"/>
  <c r="J123" i="1"/>
  <c r="I123" i="1"/>
  <c r="H123" i="1"/>
  <c r="J122" i="1"/>
  <c r="I122" i="1"/>
  <c r="H122" i="1"/>
  <c r="J121" i="1"/>
  <c r="I121" i="1"/>
  <c r="H121" i="1"/>
  <c r="J119" i="1"/>
  <c r="K119" i="1" s="1"/>
  <c r="H119" i="1"/>
  <c r="J118" i="1"/>
  <c r="K118" i="1" s="1"/>
  <c r="H118" i="1"/>
  <c r="J112" i="1"/>
  <c r="I112" i="1"/>
  <c r="H112" i="1"/>
  <c r="J111" i="1"/>
  <c r="I111" i="1"/>
  <c r="H111" i="1"/>
  <c r="J110" i="1"/>
  <c r="I110" i="1"/>
  <c r="H110" i="1"/>
  <c r="J109" i="1"/>
  <c r="I109" i="1"/>
  <c r="H109" i="1"/>
  <c r="J108" i="1"/>
  <c r="I108" i="1"/>
  <c r="H108" i="1"/>
  <c r="J107" i="1"/>
  <c r="I107" i="1"/>
  <c r="H107" i="1"/>
  <c r="J106" i="1"/>
  <c r="I106" i="1"/>
  <c r="H106" i="1"/>
  <c r="J105" i="1"/>
  <c r="I105" i="1"/>
  <c r="H105" i="1"/>
  <c r="J104" i="1"/>
  <c r="I104" i="1"/>
  <c r="H104" i="1"/>
  <c r="J103" i="1"/>
  <c r="I103" i="1"/>
  <c r="H103" i="1"/>
  <c r="G99" i="1"/>
  <c r="F99" i="1"/>
  <c r="J98" i="1"/>
  <c r="I98" i="1"/>
  <c r="I99" i="1" s="1"/>
  <c r="H98" i="1"/>
  <c r="H99" i="1" s="1"/>
  <c r="G96" i="1"/>
  <c r="F96" i="1"/>
  <c r="J95" i="1"/>
  <c r="I95" i="1"/>
  <c r="H95" i="1"/>
  <c r="J94" i="1"/>
  <c r="I94" i="1"/>
  <c r="H94" i="1"/>
  <c r="J92" i="1"/>
  <c r="I92" i="1"/>
  <c r="H92" i="1"/>
  <c r="J91" i="1"/>
  <c r="I91" i="1"/>
  <c r="H91" i="1"/>
  <c r="J90" i="1"/>
  <c r="I90" i="1"/>
  <c r="H90" i="1"/>
  <c r="J89" i="1"/>
  <c r="I89" i="1"/>
  <c r="H89" i="1"/>
  <c r="J88" i="1"/>
  <c r="I88" i="1"/>
  <c r="H88" i="1"/>
  <c r="J86" i="1"/>
  <c r="H86" i="1"/>
  <c r="J85" i="1"/>
  <c r="K85" i="1" s="1"/>
  <c r="H85" i="1"/>
  <c r="G66" i="1"/>
  <c r="F66" i="1"/>
  <c r="J66" i="1"/>
  <c r="H66" i="1"/>
  <c r="G63" i="1"/>
  <c r="F63" i="1"/>
  <c r="J52" i="1"/>
  <c r="H52" i="1"/>
  <c r="G33" i="1"/>
  <c r="F33" i="1"/>
  <c r="J33" i="1"/>
  <c r="H33" i="1"/>
  <c r="G30" i="1"/>
  <c r="F30" i="1"/>
  <c r="K20" i="1"/>
  <c r="J113" i="1" l="1"/>
  <c r="H154" i="1"/>
  <c r="I234" i="1"/>
  <c r="J234" i="1"/>
  <c r="H113" i="1"/>
  <c r="J154" i="1"/>
  <c r="I192" i="1"/>
  <c r="I154" i="1"/>
  <c r="H192" i="1"/>
  <c r="I113" i="1"/>
  <c r="J192" i="1"/>
  <c r="H234" i="1"/>
  <c r="K202" i="1"/>
  <c r="K199" i="1"/>
  <c r="K185" i="1"/>
  <c r="K189" i="1"/>
  <c r="K204" i="1"/>
  <c r="K213" i="1"/>
  <c r="K229" i="1"/>
  <c r="K233" i="1"/>
  <c r="K211" i="1"/>
  <c r="K216" i="1"/>
  <c r="K226" i="1"/>
  <c r="K231" i="1"/>
  <c r="G235" i="1"/>
  <c r="F235" i="1"/>
  <c r="H217" i="1"/>
  <c r="K201" i="1"/>
  <c r="K205" i="1"/>
  <c r="K227" i="1"/>
  <c r="K228" i="1"/>
  <c r="K232" i="1"/>
  <c r="K203" i="1"/>
  <c r="K215" i="1"/>
  <c r="K225" i="1"/>
  <c r="K230" i="1"/>
  <c r="I217" i="1"/>
  <c r="K224" i="1"/>
  <c r="K164" i="1"/>
  <c r="J217" i="1"/>
  <c r="K163" i="1"/>
  <c r="K186" i="1"/>
  <c r="K190" i="1"/>
  <c r="K219" i="1"/>
  <c r="K220" i="1" s="1"/>
  <c r="K170" i="1"/>
  <c r="K174" i="1"/>
  <c r="K184" i="1"/>
  <c r="K188" i="1"/>
  <c r="H175" i="1"/>
  <c r="F193" i="1"/>
  <c r="G193" i="1"/>
  <c r="K162" i="1"/>
  <c r="K173" i="1"/>
  <c r="K177" i="1"/>
  <c r="K178" i="1" s="1"/>
  <c r="J178" i="1"/>
  <c r="K147" i="1"/>
  <c r="K151" i="1"/>
  <c r="K183" i="1"/>
  <c r="K187" i="1"/>
  <c r="K191" i="1"/>
  <c r="G155" i="1"/>
  <c r="I175" i="1"/>
  <c r="K182" i="1"/>
  <c r="F155" i="1"/>
  <c r="J175" i="1"/>
  <c r="K131" i="1"/>
  <c r="K146" i="1"/>
  <c r="K133" i="1"/>
  <c r="K150" i="1"/>
  <c r="K145" i="1"/>
  <c r="K149" i="1"/>
  <c r="K153" i="1"/>
  <c r="K144" i="1"/>
  <c r="K148" i="1"/>
  <c r="K152" i="1"/>
  <c r="K122" i="1"/>
  <c r="J137" i="1"/>
  <c r="K135" i="1"/>
  <c r="K125" i="1"/>
  <c r="I137" i="1"/>
  <c r="K124" i="1"/>
  <c r="K104" i="1"/>
  <c r="K108" i="1"/>
  <c r="K112" i="1"/>
  <c r="H137" i="1"/>
  <c r="K123" i="1"/>
  <c r="K136" i="1"/>
  <c r="K90" i="1"/>
  <c r="K95" i="1"/>
  <c r="K105" i="1"/>
  <c r="K109" i="1"/>
  <c r="K139" i="1"/>
  <c r="K140" i="1" s="1"/>
  <c r="I96" i="1"/>
  <c r="K92" i="1"/>
  <c r="K98" i="1"/>
  <c r="K99" i="1" s="1"/>
  <c r="K121" i="1"/>
  <c r="G114" i="1"/>
  <c r="F114" i="1"/>
  <c r="K91" i="1"/>
  <c r="J99" i="1"/>
  <c r="H96" i="1"/>
  <c r="J96" i="1"/>
  <c r="K107" i="1"/>
  <c r="K111" i="1"/>
  <c r="K89" i="1"/>
  <c r="K94" i="1"/>
  <c r="K106" i="1"/>
  <c r="K110" i="1"/>
  <c r="G81" i="1"/>
  <c r="K86" i="1"/>
  <c r="K88" i="1"/>
  <c r="K103" i="1"/>
  <c r="F81" i="1"/>
  <c r="K66" i="1"/>
  <c r="K33" i="1"/>
  <c r="I66" i="1"/>
  <c r="H63" i="1"/>
  <c r="J63" i="1"/>
  <c r="K52" i="1"/>
  <c r="I63" i="1"/>
  <c r="I33" i="1"/>
  <c r="K192" i="1" l="1"/>
  <c r="K234" i="1"/>
  <c r="K154" i="1"/>
  <c r="K113" i="1"/>
  <c r="I235" i="1"/>
  <c r="H114" i="1"/>
  <c r="H235" i="1"/>
  <c r="J235" i="1"/>
  <c r="K217" i="1"/>
  <c r="J155" i="1"/>
  <c r="I193" i="1"/>
  <c r="H193" i="1"/>
  <c r="K175" i="1"/>
  <c r="I155" i="1"/>
  <c r="J193" i="1"/>
  <c r="H155" i="1"/>
  <c r="K137" i="1"/>
  <c r="I114" i="1"/>
  <c r="J114" i="1"/>
  <c r="K96" i="1"/>
  <c r="I81" i="1"/>
  <c r="J81" i="1"/>
  <c r="H81" i="1"/>
  <c r="K63" i="1"/>
  <c r="K235" i="1" l="1"/>
  <c r="K193" i="1"/>
  <c r="K155" i="1"/>
  <c r="K81" i="1"/>
  <c r="K114" i="1"/>
  <c r="K1479" i="1" l="1"/>
  <c r="J1479" i="1"/>
  <c r="I1479" i="1"/>
  <c r="H1479" i="1"/>
  <c r="G1479" i="1"/>
  <c r="F1479" i="1"/>
  <c r="G1286" i="1"/>
  <c r="H1286" i="1"/>
  <c r="I1286" i="1"/>
  <c r="J1286" i="1"/>
  <c r="K1286" i="1"/>
  <c r="F1286" i="1"/>
  <c r="K1107" i="1"/>
  <c r="J1107" i="1"/>
  <c r="I1107" i="1"/>
  <c r="H1107" i="1"/>
  <c r="G1107" i="1"/>
  <c r="F1107" i="1"/>
  <c r="G408" i="1" l="1"/>
  <c r="H408" i="1"/>
  <c r="I408" i="1"/>
  <c r="J408" i="1"/>
  <c r="K408" i="1"/>
  <c r="G827" i="1"/>
  <c r="H827" i="1"/>
  <c r="I827" i="1"/>
  <c r="J827" i="1"/>
  <c r="K827" i="1"/>
  <c r="F827" i="1"/>
  <c r="J18" i="1" l="1"/>
  <c r="K18" i="1" s="1"/>
  <c r="H18" i="1"/>
  <c r="G48" i="1"/>
  <c r="G236" i="1" s="1"/>
  <c r="F48" i="1"/>
  <c r="F236" i="1" s="1"/>
  <c r="F1480" i="1" l="1"/>
  <c r="G1480" i="1"/>
  <c r="H30" i="1"/>
  <c r="J30" i="1"/>
  <c r="I30" i="1"/>
  <c r="I48" i="1" l="1"/>
  <c r="I236" i="1" s="1"/>
  <c r="J48" i="1"/>
  <c r="J236" i="1" s="1"/>
  <c r="H48" i="1"/>
  <c r="H236" i="1" s="1"/>
  <c r="K30" i="1"/>
  <c r="H1480" i="1" l="1"/>
  <c r="J1480" i="1"/>
  <c r="I1480" i="1"/>
  <c r="K48" i="1"/>
  <c r="K236" i="1" s="1"/>
  <c r="K1480" i="1" l="1"/>
</calcChain>
</file>

<file path=xl/sharedStrings.xml><?xml version="1.0" encoding="utf-8"?>
<sst xmlns="http://schemas.openxmlformats.org/spreadsheetml/2006/main" count="3990" uniqueCount="252">
  <si>
    <t>PLANILHA DE ORÇAMENTOS - COMPRA DE MATERIAIS E/OU SERVIÇOS</t>
  </si>
  <si>
    <t xml:space="preserve">BDI </t>
  </si>
  <si>
    <t>DESCRIÇÃO</t>
  </si>
  <si>
    <t>QUANT.</t>
  </si>
  <si>
    <t>UNID.</t>
  </si>
  <si>
    <t>PREÇO UNITÁRIO</t>
  </si>
  <si>
    <t>PREÇO TOTAL</t>
  </si>
  <si>
    <t>PREÇO UNITÁRIO COM BDI</t>
  </si>
  <si>
    <t>MATERIAL</t>
  </si>
  <si>
    <t>MÃO DE OBRA</t>
  </si>
  <si>
    <t>1.1</t>
  </si>
  <si>
    <t>1.2</t>
  </si>
  <si>
    <t>2.1</t>
  </si>
  <si>
    <t>m</t>
  </si>
  <si>
    <t>2.2</t>
  </si>
  <si>
    <t>2.3</t>
  </si>
  <si>
    <t>2.4</t>
  </si>
  <si>
    <t>2.5</t>
  </si>
  <si>
    <t>3.1</t>
  </si>
  <si>
    <t>3.2</t>
  </si>
  <si>
    <t>3.3</t>
  </si>
  <si>
    <t>3.4</t>
  </si>
  <si>
    <t>3.5</t>
  </si>
  <si>
    <t>x,xx</t>
  </si>
  <si>
    <t>1.3</t>
  </si>
  <si>
    <t>1.5</t>
  </si>
  <si>
    <t>1.4</t>
  </si>
  <si>
    <t>1.6</t>
  </si>
  <si>
    <t>1.10</t>
  </si>
  <si>
    <t>1.7</t>
  </si>
  <si>
    <t>1.8</t>
  </si>
  <si>
    <t>1.9</t>
  </si>
  <si>
    <t>2.6</t>
  </si>
  <si>
    <t>I</t>
  </si>
  <si>
    <t>1</t>
  </si>
  <si>
    <t>SERVIÇOS PRELIMINARES</t>
  </si>
  <si>
    <t>m²</t>
  </si>
  <si>
    <t>m³</t>
  </si>
  <si>
    <t>2</t>
  </si>
  <si>
    <t>3</t>
  </si>
  <si>
    <t>4</t>
  </si>
  <si>
    <t>5</t>
  </si>
  <si>
    <t>SUBTOTAL OBRAS CIVIS</t>
  </si>
  <si>
    <t>II</t>
  </si>
  <si>
    <t>III</t>
  </si>
  <si>
    <t>1.1.1</t>
  </si>
  <si>
    <t>Limpeza permanente da obra</t>
  </si>
  <si>
    <t>Limpeza final da obra</t>
  </si>
  <si>
    <t>OBRAS CIVIS</t>
  </si>
  <si>
    <t>SUBTOTAL INSTALAÇÕES ELÉTRICAS</t>
  </si>
  <si>
    <r>
      <t xml:space="preserve">6. ANEXOS: </t>
    </r>
    <r>
      <rPr>
        <sz val="11"/>
        <rFont val="Calibri"/>
        <family val="2"/>
      </rPr>
      <t xml:space="preserve">Plantas, detalhamentos e memoriais </t>
    </r>
  </si>
  <si>
    <t>PROPONENTE</t>
  </si>
  <si>
    <t>NOME:</t>
  </si>
  <si>
    <t>TELEFONE:</t>
  </si>
  <si>
    <t>EMAIL:</t>
  </si>
  <si>
    <t>CAU/CREA:</t>
  </si>
  <si>
    <t xml:space="preserve">ENCARGOS SOCIAIS - SINAPI-RS OUT/2018 </t>
  </si>
  <si>
    <t>LOTE</t>
  </si>
  <si>
    <r>
      <t xml:space="preserve">1. OBJETO: </t>
    </r>
    <r>
      <rPr>
        <b/>
        <sz val="11"/>
        <rFont val="Calibri"/>
        <family val="2"/>
      </rPr>
      <t>OBRAS CIVIS, INSTALAÇÕES ELÉTRICAS, LÓGICAS E MECÂNICAS PARA INSTALAÇÃO DE CORTINA AUTOMATIZADA EM DIVERSAS AGÊNCIAS</t>
    </r>
  </si>
  <si>
    <r>
      <t xml:space="preserve">3. PRAZO DE EXECUÇÃO/ENTREGA: </t>
    </r>
    <r>
      <rPr>
        <sz val="11"/>
        <rFont val="Calibri"/>
        <family val="2"/>
        <scheme val="minor"/>
      </rPr>
      <t>VER PRAZO EM CADA LOTE</t>
    </r>
  </si>
  <si>
    <t>AGÊNCIA CARAZINHO - Av. Flores da Cunha, 901 - Carazinho/RS</t>
  </si>
  <si>
    <t>TOTAL AG CARAZINHO</t>
  </si>
  <si>
    <t>TOTAL GERAL LOTE 01</t>
  </si>
  <si>
    <t>TOTAL AG ÁGUA SANTA</t>
  </si>
  <si>
    <t>AGÊNCIA ÁGUA SANTA - Rua José Faedo, 618 - Água Santa/RS</t>
  </si>
  <si>
    <t>TOTAL AG PAIM FILHO</t>
  </si>
  <si>
    <t>AGÊNCIA PAIM FILHO - Rua Getúlio Vargas, 155 - Paim Filho/RS</t>
  </si>
  <si>
    <t>TOTAL AG PASSO FUNDO</t>
  </si>
  <si>
    <t>AGÊNCIA PASSO FUNDO - Av. Brasil, 179 - Passo Fundo/RS</t>
  </si>
  <si>
    <t>AGÊNCIA SÃO CRISTÓVÃO - Av. Presidente Vargas, 1364 - Passo Fundo/RS</t>
  </si>
  <si>
    <t>TOTAL AG SÃO CRISTÓVÃO</t>
  </si>
  <si>
    <t>AGÊNCIA MONTENEGRO - Rua José Luiz, 1533 - Montenegro/RS</t>
  </si>
  <si>
    <t>TOTAL AG MONTENEGRO</t>
  </si>
  <si>
    <t>AGÊNCIA NOVO CABRAIS - Rua 28 de Dezembro, 890 - Novo Cabrais/RS</t>
  </si>
  <si>
    <t>TOTAL AG NOVO CABRAIS</t>
  </si>
  <si>
    <t>AGÊNCIA PASSA SETE - Av. Adolpho Emílio Karnopp, 1422 - Passa Sete/RS</t>
  </si>
  <si>
    <t>TOTAL AG PASSA SETE</t>
  </si>
  <si>
    <t>AGÊNCIA PASSO DO SOBRADO - Rua São José, 51 - Passo do Sobrado/RS</t>
  </si>
  <si>
    <t>TOTAL AG PASSO DO SOBRADO</t>
  </si>
  <si>
    <t>AGÊNCIA VERA CRUZ - Av. Nestor Fred Henn, 1512 - Vera Cruz/RS</t>
  </si>
  <si>
    <t>TOTAL AG VERA CRUZ</t>
  </si>
  <si>
    <t>TOTAL GERAL LOTE 02</t>
  </si>
  <si>
    <t>AGÊNCIA CAMOBI - Av. Prefeito Evandro Behr, 6105 - Santa Maria/RS</t>
  </si>
  <si>
    <t>TOTAL AG CAMOBI</t>
  </si>
  <si>
    <t>AGÊNCIA IBIRUBÁ - Av. General Osório, 1146 - Ibirubá/RS</t>
  </si>
  <si>
    <t>TOTAL AG IBIRUBÁ</t>
  </si>
  <si>
    <t>AGÊNCIA MEDIANEIRA - Av. Nossa Senhora Medianeira, 1045 - Santa Maria/RS</t>
  </si>
  <si>
    <t>TOTAL AG MEDIANEIRA</t>
  </si>
  <si>
    <t>AGÊNCIA NOSSA SENHORA DAS DORES - Av. Nossa Senhora das Dores, 125 - Santa Maria/RS</t>
  </si>
  <si>
    <t>TOTAL AG NOSSA SENHORA DAS DORES</t>
  </si>
  <si>
    <t>TOTAL GERAL LOTE 03</t>
  </si>
  <si>
    <t>TOTAL GERAL LOTES (01+02+03+04+05+06+07+08)</t>
  </si>
  <si>
    <t>AGÊNCIA CAPÃO DA CANOA - Av. Paraguassú, 3164 - Capão da Canoa/RS</t>
  </si>
  <si>
    <t>TOTAL AG CAPÃO DA CANOA</t>
  </si>
  <si>
    <t>AGÊNCIA CAPELA DE SANTANA - Av. Coronel Orestes José Lucas, 1900 - Capela de Santana/RS</t>
  </si>
  <si>
    <t>TOTAL AG CAPELA DE SANTANA</t>
  </si>
  <si>
    <t>AGÊNCIA ESTÂNCIA VELHA - Av. 7 de Setembro, 355 - Estância Velha/RS</t>
  </si>
  <si>
    <t>TOTAL AG ESTÂNCIA VELHA</t>
  </si>
  <si>
    <t>AGÊNCIA GRAVATAÍ - Av. José Loureiro da Silva, 1462 - Gravataí/RS</t>
  </si>
  <si>
    <t>TOTAL AG GRAVATAÍ</t>
  </si>
  <si>
    <t>AGÊNCIA NOVA HARTZ - Rua Henrique Hoffmann, 698 - Nova Hartz/RS</t>
  </si>
  <si>
    <t>TOTAL AG NOVA HARTZ</t>
  </si>
  <si>
    <t>AGÊNCIA PORTÃO - Av. Novo Hamburgo, 620 - Portão/RS</t>
  </si>
  <si>
    <t>TOTAL AG PORTÃO</t>
  </si>
  <si>
    <t>AGÊNCIA SCHARLAU - Av. Thomaz Edison, 2615 - São Leopoldo/RS</t>
  </si>
  <si>
    <t>TOTAL AG SCHARLAU</t>
  </si>
  <si>
    <t>TOTAL GERAL LOTE 04</t>
  </si>
  <si>
    <t>AGÊNCIA CATUÍPE - Av. Rio Branco, 505 - Catuípe/RS</t>
  </si>
  <si>
    <t>TOTAL AG CATUÍPE</t>
  </si>
  <si>
    <t>TOTAL AG IJUÍ</t>
  </si>
  <si>
    <t>AGÊNCIA IJUÍ - Rua Benjamin Constant, 506 - Ijuí/RS</t>
  </si>
  <si>
    <t>AGÊNCIA JOINVILLE - Rua Princesa Isabel, 499 - Joinville/SC</t>
  </si>
  <si>
    <t>TOTAL AG JOINVILLE</t>
  </si>
  <si>
    <t>AGÊNCIA SANTA BÁRBARA DO SUL - Av. Coronel Victor Dumoncel, 760 - Santa Bárbara do Sul/RS</t>
  </si>
  <si>
    <t>TOTAL AG SANTA BÁRBARA DO SUL</t>
  </si>
  <si>
    <t>TOTAL GERAL LOTE 05</t>
  </si>
  <si>
    <t>AGÊNCIA ALTO PETRÓPOLIS - Av. Protásio Alves, 7211 - Loja 1 - Porto Alegre/RS</t>
  </si>
  <si>
    <t>TOTAL AG ALTO PETRÓPOLIS</t>
  </si>
  <si>
    <t>AGÊNCIA AV. BALTAZAR DE OLIVEIRA GARCIA - Av. Baltazar de Oliveira Garcia, 2132 - Porto Alegre/RS</t>
  </si>
  <si>
    <t>TOTAL AG AV. BALTAZAR DE OLIVEIRA GARCIA</t>
  </si>
  <si>
    <t>AGÊNCIA BELÉM NOVO - Rua Dr. Cecílio Monza, 10827 - Porto Alegre/RS</t>
  </si>
  <si>
    <t>TOTAL AG BELÉM NOVO</t>
  </si>
  <si>
    <t>AGÊNCIA CAVALHADA - Av. Cavalhada, 2613 - Porto Alegre/RS</t>
  </si>
  <si>
    <t>TOTAL AG CAVALHADA</t>
  </si>
  <si>
    <t>TOTAL GERAL LOTE 06</t>
  </si>
  <si>
    <t>AGÊNCIA CIDADE ALTA - Av. Osvaldo Aranha, 1107 - Bento Gonçalves/RS</t>
  </si>
  <si>
    <t>TOTAL AG CIDADE ALTA</t>
  </si>
  <si>
    <t>AGÊNCIA IPÊ - Estrada Júlio de Castilhos, 295 - Ipê/RS</t>
  </si>
  <si>
    <t>TOTAL AG IPÊ</t>
  </si>
  <si>
    <t>AGÊNCIA NOVA PÁDUA - Av. dos Imigrantes, 130 - Nova Pádua/RS</t>
  </si>
  <si>
    <t>TOTAL AG NOVA PÁDUA</t>
  </si>
  <si>
    <t>AGÊNCIA NOVA PRATA - Av. Presidente Vargas, 1090 - Nova Prata/RS</t>
  </si>
  <si>
    <t>TOTAL AG NOVA PRATA</t>
  </si>
  <si>
    <t>TOTAL GERAL LOTE 07</t>
  </si>
  <si>
    <t>AGÊNCIA PICADA CAFÉ - Av. Vicente Prietto, 308 - Picada Café/RS</t>
  </si>
  <si>
    <t>TOTAL AG PICADA CAFÉ</t>
  </si>
  <si>
    <t>AGÊNCIA CAÇAPAVA DO SUL -  Rua 7 de Setembro, 796 - Caçapava do Sul/RS</t>
  </si>
  <si>
    <t>TOTAL AG CAÇAPAVA DO SUL</t>
  </si>
  <si>
    <t>AGÊNCIA FRAGATA - Av. Duque de Caxias, 561 - Pelotas/RS</t>
  </si>
  <si>
    <t>TOTAL AG FRAGATA</t>
  </si>
  <si>
    <t>AGÊNCIA PELOTAS - Rua Marechal Floriano, 51 - Pelotas/RS</t>
  </si>
  <si>
    <t>TOTAL AG PELOTAS</t>
  </si>
  <si>
    <t>AGÊNCIA QUINZE DE NOVEMBRO - Rua 15 de Novembro, 635 - Pelotas/RS</t>
  </si>
  <si>
    <t>TOTAL AG QUINZE DE NOVEMBRO</t>
  </si>
  <si>
    <t>AGÊNCIA TRÊS VENDAS - Av. Fernando Osório, 1040 - Pelotas/RS</t>
  </si>
  <si>
    <t>TOTAL AG TRÊS VENDAS</t>
  </si>
  <si>
    <t>TOTAL GERAL LOTE 08</t>
  </si>
  <si>
    <r>
      <t xml:space="preserve">4. HORÁRIO PARA EXECUÇÃO/ENTREGA: </t>
    </r>
    <r>
      <rPr>
        <sz val="11"/>
        <rFont val="Calibri"/>
        <family val="2"/>
        <scheme val="minor"/>
      </rPr>
      <t>Das 18h às 08h durante a semana e horário livre em finais de semana</t>
    </r>
    <r>
      <rPr>
        <sz val="11"/>
        <rFont val="Calibri"/>
        <family val="2"/>
      </rPr>
      <t>, atendendo legislação municipal</t>
    </r>
  </si>
  <si>
    <r>
      <t xml:space="preserve">2. ENDEREÇO DE EXECUÇÃO/ENTREGA: </t>
    </r>
    <r>
      <rPr>
        <sz val="11"/>
        <rFont val="Calibri"/>
        <family val="2"/>
        <scheme val="minor"/>
      </rPr>
      <t>VER ENDEREÇOS EM CADA SUBITEM DOS LOTES</t>
    </r>
  </si>
  <si>
    <t>Emissão de ART</t>
  </si>
  <si>
    <t>Remoção de grade existente, sem aproveitamento</t>
  </si>
  <si>
    <t>GRADE DE SEGURANÇA</t>
  </si>
  <si>
    <t>Pintura esmalte alto brilho sobre superfície metálica (2 demãos)</t>
  </si>
  <si>
    <t>Chumbador CBN Nylon c/ parafuso 3"</t>
  </si>
  <si>
    <t>Flange de aço para fixação de perfil metálico, com solda, fornecimento e instalação</t>
  </si>
  <si>
    <t>CORTINA AUTOMATIZADA</t>
  </si>
  <si>
    <t xml:space="preserve">INFRAESTRUTURA ELÉTRICA </t>
  </si>
  <si>
    <t>INSTALAÇÕES ELÉTRICAS PARA CORTINA AUTOMATIZADA</t>
  </si>
  <si>
    <t>Condutor de cobre unipolar flexível, HF(Não Halogenado), 70ºC 450/750V FUMEX, AFITOX ou similar:</t>
  </si>
  <si>
    <t>Disjuntor Termomagnético Monopolar 20A, fornecimento e instalação</t>
  </si>
  <si>
    <t>Conjunto interface de entradas e saídas (E/S), conexões com bornes tipo KRE soldados em placa de circuito impresso</t>
  </si>
  <si>
    <t>Cabo de cobre PP Cordplast 8x1,5mm² HF (Não Halogenado) 70°C 450/750V AFITOX/AFUMEX ou similar</t>
  </si>
  <si>
    <t>Cabo de cobre CCI 10 VIAS 0,5mm² HF (Não Halogenado) 70°C 450/750V AFITOX/AFUMEX ou similar. Os condutores internos deverão ser  revestidos em PVC nas cores amarelo, verde, preto, vermelho, branco, cinza, alaranjado, marrom, azul e violeta. O revestimento externo do cabo deverá ser em PVC na cor branca. Finalidade: ALARME</t>
  </si>
  <si>
    <t>Dispositivo DR 2x25A sensibilidade 30mA - CD-ESTAB</t>
  </si>
  <si>
    <t>Grade de segurança padrão Banrisul, com barra de aço circular diâmetro 5/8", dimensões e especificações conforme projeto</t>
  </si>
  <si>
    <t xml:space="preserve">          - seção 4 mm²</t>
  </si>
  <si>
    <t>Caixa de passagem com tampa cega tipo condulete diam 25mm</t>
  </si>
  <si>
    <t>Quadro de Força de sobrepor montado em caixa de comando com dimensões mínimas de 400x300x200mm, composto de caixa tipo quadro de comando CS (sobrepor), tamanho (AxLxP) 400x300x200mm com porta frontal em aço cego</t>
  </si>
  <si>
    <t>SUBTOTAL CORTINA</t>
  </si>
  <si>
    <t>conj.</t>
  </si>
  <si>
    <t>TOTAL AG IBIRAPUITÃ</t>
  </si>
  <si>
    <t>AGÊNCIA IBIRAPUITÃ - Av. Borges do Canto, 688 - Loja 01 - Ibirapuitã/RS</t>
  </si>
  <si>
    <t>INVERSÃO DO SENTIDO DE ABERTURA DA PORTA DE ACESSO PRINCIPAL</t>
  </si>
  <si>
    <t>3.6</t>
  </si>
  <si>
    <t>3.7</t>
  </si>
  <si>
    <t>Recortar o pórtico existente</t>
  </si>
  <si>
    <t>Inverter sensor magnético existente</t>
  </si>
  <si>
    <t>Fechamento de buraco existente</t>
  </si>
  <si>
    <t>Retirar e reinstalar placa do pórtico</t>
  </si>
  <si>
    <t>Instalação de adesivo PUXE-EMPURRE</t>
  </si>
  <si>
    <t>Reinstalação de Kit ATM</t>
  </si>
  <si>
    <t>Recorte e recomposição de gesso para abertura de alçapão</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</si>
  <si>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2,90 X 4,16cm (largura x altura)</t>
  </si>
  <si>
    <t xml:space="preserve"> Quadro de Força de SOBREPOR montado em caixa de comando com dimensões mínimas de 1150x550x220mm, com barramento para disjuntor caixa moldada e disjuntores DIN de FNT para 100A, placa de montagem - Completo para 36 elementos – CD-ESTAB02</t>
  </si>
  <si>
    <t xml:space="preserve">          - seção 4 mm2.</t>
  </si>
  <si>
    <t>Caixa de passagem c/ tampa cega tipo condulete diam 25mm</t>
  </si>
  <si>
    <t>1.3.1</t>
  </si>
  <si>
    <t>1.11</t>
  </si>
  <si>
    <t>1.12</t>
  </si>
  <si>
    <t>Cabo de cobre unipolar 10,0mm2 flexível HF (Não Halogenado), 70°C 450/750V FUMEX, AFITOX ou similar - Alimentador do CD-ESTAB-02</t>
  </si>
  <si>
    <t>FORNECIMENTO E INSTALAÇÃO DE CORTINA AUTOMATIZADA - DIVERSAS AGÊNCIAS - SUREG ALTO URUGUAI (PRAZO 120 DIAS)</t>
  </si>
  <si>
    <t>FORNECIMENTO E INSTALAÇÃO DE CORTINA AUTOMATIZADA - DIVERSAS AGÊNCIAS - SUREG CENTRO (PRAZO 105 DIAS)</t>
  </si>
  <si>
    <t>FORNECIMENTO E INSTALAÇÃO DE CORTINA AUTOMATIZADA - DIVERSAS AGÊNCIAS - SUREG FRONTEIRA (PRAZO 90 DIAS)</t>
  </si>
  <si>
    <t>FORNECIMENTO E INSTALAÇÃO DE CORTINA AUTOMATIZADA - DIVERSAS AGÊNCIAS - SUREG LESTE (PRAZO 150 DIAS)</t>
  </si>
  <si>
    <t>FORNECIMENTO E INSTALAÇÃO DE CORTINA AUTOMATIZADA - DIVERSAS AGÊNCIAS - SUREG NOROESTE E OUTROS ESTADOS (PRAZO 90 DIAS)</t>
  </si>
  <si>
    <t>FORNECIMENTO E INSTALAÇÃO DE CORTINA AUTOMATIZADA - DIVERSAS AGÊNCIAS - SUREG PORTO ALEGRE  (PRAZO 90 DIAS)</t>
  </si>
  <si>
    <t>FORNECIMENTO E INSTALAÇÃO DE CORTINA AUTOMATIZADA - DIVERSAS AGÊNCIAS - SUREG SERRA  (PRAZO 105 DIAS)</t>
  </si>
  <si>
    <t>FORNECIMENTO E INSTALAÇÃO DE CORTINA AUTOMATIZADA - DIVERSAS AGÊNCIAS - SUREG SUL  (PRAZO 105 DIAS)</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</si>
  <si>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2,50 X 3,87cm (largura x altura)</t>
  </si>
  <si>
    <t>Recorte e recomposição de forro para abertura de alçapão</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</si>
  <si>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3,42 X 2,90cm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</si>
  <si>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2,97 X 2,91cm (largura x altura)</t>
  </si>
  <si>
    <t>Demolição alvenaria existente, de forma manual, sem reaproveitamento (acesso principal)</t>
  </si>
  <si>
    <t>Remoção de piso tátil, de forma manual, sem reaproveitamento</t>
  </si>
  <si>
    <t>Recomposição do passeio no acesso principal (piso tipo basalto)</t>
  </si>
  <si>
    <t>Recomposição de elemento tátil em Concreto, cor amarelo - alerta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</si>
  <si>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4,43 X 3,46cm (largura x altura)</t>
  </si>
  <si>
    <t>Transporte de contêineres para destinação e descarte dos resíduos de caliças, ferro, vidro, madeiras, alumínio, cerâmicas, gesso, etc., produzidos pela construção civil</t>
  </si>
  <si>
    <t xml:space="preserve">Transporte de contêineres para destinação e descarte dos resíduos de caliças, ferro, vidro, madeiras, alumínio, cerâmicas, gesso, etc., produzidos pela construção civil </t>
  </si>
  <si>
    <t>Tubo quadrado metalon 100 x 100 2,00 fina (fixação das grades metálicas)</t>
  </si>
  <si>
    <t>Eletroduto em aço galvanizado semipesado diâmetro 25 mm.</t>
  </si>
  <si>
    <t xml:space="preserve">Acessórios diversos (Conectores condulete, parafusos, porcas, arruelas, abraçadeiras, etc.) para instalação e montagem </t>
  </si>
  <si>
    <t xml:space="preserve">Esquadria em alumínio com pintura branca e vidro laminado 8mm, cobertura em vidro, conforme padrão </t>
  </si>
  <si>
    <t>Montagem e desmontagem de andaime tubular tipo torre</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</si>
  <si>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3,04 X 4,53cm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</si>
  <si>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4,37 x 4,16cm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</si>
  <si>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4,11 x 2,97cm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</si>
  <si>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4,15 x 3,56cm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</si>
  <si>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3,00 x 3,30cm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</si>
  <si>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2,40 x 2,52cm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</si>
  <si>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2,30 X 2,60cm (largura x altura)</t>
  </si>
  <si>
    <t>Fornecimento e Instalação de 2 cortinas metálicas (portas de enrolar) localizadas nas portas de acesso a agência, com interface para automação, conforme especificações do "Memorial para Fornecimento e Instalação de Cortinas Metálicas com Interface para Automação" ver 9.19  - dimensões das portas: 2,74 X 3,65cm cada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</si>
  <si>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3,60 X 3,92cm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</si>
  <si>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3,45 X 3,54cm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</si>
  <si>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4,28 X 3,55cm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</si>
  <si>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1,54 X 2,90cm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</si>
  <si>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4,15 X 4,00cm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</si>
  <si>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3,78 X 3,48cm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</si>
  <si>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2,40 x 3,17cm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</si>
  <si>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2,50 x 3,15cm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</si>
  <si>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3,36 x 3,12cm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</si>
  <si>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4,68 x 3,36cm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</si>
  <si>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2,10 X 3,02cm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</si>
  <si>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2,85 X 3,30cm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</si>
  <si>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2,86 X 2,98cm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</si>
  <si>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4,92 X 2,75cm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</si>
  <si>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2,60 X 2,51cm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</si>
  <si>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2,82 X 3,18cm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</si>
  <si>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4,23 X 3,50cm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</si>
  <si>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2,27 X 2,90cm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</si>
  <si>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6,61 X 2,90cm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</si>
  <si>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3,10 X 2,67cm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</si>
  <si>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3,45 X 3,20cm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</si>
  <si>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2,72 X 3,45cm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</si>
  <si>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3,60 X 2,60cm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</si>
  <si>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3,43 X 3,50cm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</si>
  <si>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2,45 X 2,50cm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</si>
  <si>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2,55 X 2,54cm (largura x altura)</t>
  </si>
  <si>
    <t>Fornecimento e Instalação de cortina metálica (porta de enrolar) localizada na porta de acesso a agência, com interface para automação, conforme especificações do "Memorial para Fornecimento e Instalação de Cortinas Metálicas com Interface para Automação" ver 9.19  - dimensões da porta: 3,17 X 3,18cm (largura x altura)</t>
  </si>
  <si>
    <r>
      <t>5. CONDIÇÕES DE PAGAMENTO:</t>
    </r>
    <r>
      <rPr>
        <sz val="11"/>
        <rFont val="Calibri"/>
        <family val="2"/>
      </rPr>
      <t xml:space="preserve"> Conforme cronograma físico financeiro, por serviço medido. Após fiscalização e aceite, será efetuado o pagamento à contratada, até o dia 15 do mês subsequente à entrega da nota fiscal/fatura correspondente.</t>
    </r>
  </si>
  <si>
    <t>ADESIVO A2 - AT2 e SAA2 - PORTA DE ENROLAR</t>
  </si>
  <si>
    <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</si>
</sst>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0"/>
      <name val="MS Sans Serif"/>
    </font>
    <font>
      <b/>
      <sz val="12"/>
      <name val="Calibri"/>
      <family val="2"/>
      <scheme val="minor"/>
    </font>
    <font>
      <sz val="9"/>
      <name val="Calibri"/>
      <family val="2"/>
      <scheme val="minor"/>
    </font>
    <font>
      <sz val="10"/>
      <name val="Calibri"/>
      <family val="2"/>
      <scheme val="minor"/>
    </font>
    <font>
      <b/>
      <sz val="10"/>
      <name val="Calibri"/>
      <family val="2"/>
      <scheme val="minor"/>
    </font>
    <font>
      <b/>
      <sz val="8"/>
      <name val="Calibri"/>
      <family val="2"/>
      <scheme val="minor"/>
    </font>
    <font>
      <sz val="10"/>
      <name val="MS Sans Serif"/>
      <family val="2"/>
    </font>
    <font>
      <u/>
      <sz val="10"/>
      <color theme="11"/>
      <name val="MS Sans Serif"/>
    </font>
    <font>
      <b/>
      <sz val="11"/>
      <name val="Calibri"/>
      <family val="2"/>
      <scheme val="minor"/>
    </font>
    <font>
      <b/>
      <sz val="11"/>
      <name val="Calibri"/>
      <family val="2"/>
    </font>
    <font>
      <sz val="11"/>
      <name val="Calibri"/>
      <family val="2"/>
      <scheme val="minor"/>
    </font>
    <font>
      <sz val="11"/>
      <name val="Calibri"/>
      <family val="2"/>
    </font>
    <font>
      <i/>
      <sz val="11"/>
      <name val="Calibri"/>
      <family val="2"/>
      <scheme val="minor"/>
    </font>
    <font>
      <b/>
      <i/>
      <sz val="11"/>
      <name val="Calibri"/>
      <family val="2"/>
      <scheme val="minor"/>
    </font>
    <font>
      <b/>
      <sz val="11"/>
      <name val="MS Sans Serif"/>
    </font>
    <font>
      <b/>
      <sz val="14"/>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3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hair">
        <color auto="1"/>
      </top>
      <bottom style="hair">
        <color auto="1"/>
      </bottom>
      <diagonal/>
    </border>
    <border>
      <left/>
      <right style="hair">
        <color auto="1"/>
      </right>
      <top/>
      <bottom/>
      <diagonal/>
    </border>
    <border>
      <left style="hair">
        <color auto="1"/>
      </left>
      <right style="hair">
        <color auto="1"/>
      </right>
      <top/>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thin">
        <color auto="1"/>
      </top>
      <bottom style="hair">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indexed="64"/>
      </left>
      <right style="medium">
        <color indexed="64"/>
      </right>
      <top style="medium">
        <color indexed="64"/>
      </top>
      <bottom style="double">
        <color indexed="64"/>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xf numFmtId="40" fontId="6" fillId="0" borderId="0" applyFont="0" applyFill="0" applyBorder="0" applyAlignment="0" applyProtection="0"/>
    <xf numFmtId="0" fontId="7" fillId="0" borderId="0" applyNumberFormat="0" applyFill="0" applyBorder="0" applyAlignment="0" applyProtection="0"/>
  </cellStyleXfs>
  <cellXfs count="150">
    <xf numFmtId="0" fontId="0" fillId="0" borderId="0" xfId="0"/>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xf numFmtId="0" fontId="3" fillId="0" borderId="0" xfId="0" applyFont="1"/>
    <xf numFmtId="0" fontId="3" fillId="0" borderId="0" xfId="0" applyFont="1" applyFill="1" applyBorder="1"/>
    <xf numFmtId="4" fontId="3" fillId="0" borderId="0" xfId="0" applyNumberFormat="1" applyFont="1" applyBorder="1"/>
    <xf numFmtId="0" fontId="3" fillId="0" borderId="0" xfId="0" applyFont="1" applyAlignment="1">
      <alignment wrapText="1"/>
    </xf>
    <xf numFmtId="4" fontId="3" fillId="0" borderId="0" xfId="0" applyNumberFormat="1" applyFont="1" applyBorder="1" applyAlignment="1">
      <alignment horizontal="right"/>
    </xf>
    <xf numFmtId="0" fontId="3" fillId="0" borderId="4" xfId="0" applyFont="1" applyBorder="1"/>
    <xf numFmtId="0" fontId="3" fillId="0" borderId="5" xfId="0" applyFont="1" applyBorder="1"/>
    <xf numFmtId="0" fontId="3" fillId="0" borderId="6" xfId="0" applyFont="1" applyBorder="1"/>
    <xf numFmtId="4" fontId="3" fillId="0" borderId="6" xfId="0" applyNumberFormat="1" applyFont="1" applyBorder="1" applyAlignment="1">
      <alignment horizontal="right"/>
    </xf>
    <xf numFmtId="0" fontId="3" fillId="0" borderId="0" xfId="0" applyFont="1" applyFill="1" applyProtection="1">
      <protection hidden="1"/>
    </xf>
    <xf numFmtId="0" fontId="3" fillId="0" borderId="0" xfId="0" applyFont="1" applyProtection="1">
      <protection hidden="1"/>
    </xf>
    <xf numFmtId="0" fontId="3" fillId="0" borderId="0" xfId="0" applyFont="1" applyFill="1" applyBorder="1" applyAlignment="1" applyProtection="1">
      <alignment vertical="center" wrapText="1"/>
      <protection hidden="1"/>
    </xf>
    <xf numFmtId="0" fontId="1" fillId="0" borderId="0" xfId="0" applyFont="1" applyFill="1" applyProtection="1">
      <protection hidden="1"/>
    </xf>
    <xf numFmtId="0" fontId="3" fillId="3" borderId="0" xfId="0" applyFont="1" applyFill="1" applyProtection="1">
      <protection hidden="1"/>
    </xf>
    <xf numFmtId="1" fontId="3" fillId="0" borderId="0" xfId="0" applyNumberFormat="1" applyFont="1" applyBorder="1" applyAlignment="1">
      <alignment horizontal="center"/>
    </xf>
    <xf numFmtId="1" fontId="3" fillId="0" borderId="6" xfId="0" applyNumberFormat="1" applyFont="1" applyBorder="1" applyAlignment="1">
      <alignment horizontal="center"/>
    </xf>
    <xf numFmtId="4" fontId="3" fillId="0" borderId="7" xfId="0" applyNumberFormat="1" applyFont="1" applyBorder="1"/>
    <xf numFmtId="164" fontId="8" fillId="2" borderId="12" xfId="0" applyNumberFormat="1" applyFont="1" applyFill="1" applyBorder="1" applyAlignment="1" applyProtection="1">
      <alignment horizontal="center" vertical="center"/>
      <protection hidden="1"/>
    </xf>
    <xf numFmtId="49" fontId="8" fillId="2" borderId="12" xfId="0" applyNumberFormat="1" applyFont="1" applyFill="1" applyBorder="1" applyAlignment="1" applyProtection="1">
      <alignment horizontal="left" vertical="center"/>
      <protection hidden="1"/>
    </xf>
    <xf numFmtId="164" fontId="12" fillId="4" borderId="14" xfId="0" applyNumberFormat="1" applyFont="1" applyFill="1" applyBorder="1" applyAlignment="1" applyProtection="1">
      <alignment horizontal="center" vertical="center"/>
      <protection hidden="1"/>
    </xf>
    <xf numFmtId="49" fontId="13" fillId="4" borderId="15" xfId="0" applyNumberFormat="1" applyFont="1" applyFill="1" applyBorder="1" applyAlignment="1" applyProtection="1">
      <alignment horizontal="left" vertical="center"/>
      <protection hidden="1"/>
    </xf>
    <xf numFmtId="0" fontId="13" fillId="4" borderId="15" xfId="0" applyFont="1" applyFill="1" applyBorder="1" applyAlignment="1" applyProtection="1">
      <alignment vertical="center" wrapText="1"/>
      <protection hidden="1"/>
    </xf>
    <xf numFmtId="1" fontId="13" fillId="4" borderId="15" xfId="0" applyNumberFormat="1" applyFont="1" applyFill="1" applyBorder="1" applyAlignment="1" applyProtection="1">
      <alignment vertical="center" wrapText="1"/>
      <protection hidden="1"/>
    </xf>
    <xf numFmtId="4" fontId="13" fillId="4" borderId="15" xfId="0" applyNumberFormat="1" applyFont="1" applyFill="1" applyBorder="1" applyAlignment="1" applyProtection="1">
      <alignment vertical="center" wrapText="1"/>
      <protection hidden="1"/>
    </xf>
    <xf numFmtId="4" fontId="12" fillId="4" borderId="15" xfId="0" applyNumberFormat="1" applyFont="1" applyFill="1" applyBorder="1" applyAlignment="1" applyProtection="1">
      <alignment horizontal="center" vertical="center"/>
      <protection hidden="1"/>
    </xf>
    <xf numFmtId="4" fontId="12" fillId="4" borderId="16" xfId="0" applyNumberFormat="1" applyFont="1" applyFill="1" applyBorder="1" applyAlignment="1" applyProtection="1">
      <alignment horizontal="center" vertical="center"/>
      <protection hidden="1"/>
    </xf>
    <xf numFmtId="4" fontId="12" fillId="4" borderId="19" xfId="0" applyNumberFormat="1" applyFont="1" applyFill="1" applyBorder="1" applyAlignment="1" applyProtection="1">
      <alignment vertical="center"/>
      <protection hidden="1"/>
    </xf>
    <xf numFmtId="4" fontId="12" fillId="4" borderId="15" xfId="0" applyNumberFormat="1" applyFont="1" applyFill="1" applyBorder="1" applyAlignment="1" applyProtection="1">
      <alignment vertical="center"/>
      <protection hidden="1"/>
    </xf>
    <xf numFmtId="4" fontId="12" fillId="4" borderId="16" xfId="1" applyNumberFormat="1" applyFont="1" applyFill="1" applyBorder="1" applyAlignment="1" applyProtection="1">
      <alignment vertical="center"/>
      <protection hidden="1"/>
    </xf>
    <xf numFmtId="164" fontId="10" fillId="3" borderId="4" xfId="0" applyNumberFormat="1" applyFont="1" applyFill="1" applyBorder="1" applyAlignment="1" applyProtection="1">
      <alignment horizontal="left" vertical="center"/>
      <protection hidden="1"/>
    </xf>
    <xf numFmtId="49" fontId="8" fillId="3" borderId="10" xfId="0" applyNumberFormat="1" applyFont="1" applyFill="1" applyBorder="1" applyAlignment="1" applyProtection="1">
      <alignment horizontal="left" vertical="center"/>
      <protection hidden="1"/>
    </xf>
    <xf numFmtId="2" fontId="8" fillId="3" borderId="10" xfId="0" applyNumberFormat="1" applyFont="1" applyFill="1" applyBorder="1" applyAlignment="1" applyProtection="1">
      <alignment vertical="center" wrapText="1"/>
      <protection hidden="1"/>
    </xf>
    <xf numFmtId="1" fontId="8" fillId="3" borderId="10" xfId="0" applyNumberFormat="1" applyFont="1" applyFill="1" applyBorder="1" applyAlignment="1" applyProtection="1">
      <alignment vertical="center" wrapText="1"/>
      <protection hidden="1"/>
    </xf>
    <xf numFmtId="4" fontId="8" fillId="3" borderId="10" xfId="0" applyNumberFormat="1" applyFont="1" applyFill="1" applyBorder="1" applyAlignment="1" applyProtection="1">
      <alignment vertical="center" wrapText="1"/>
      <protection hidden="1"/>
    </xf>
    <xf numFmtId="4" fontId="8" fillId="3" borderId="8" xfId="0" applyNumberFormat="1" applyFont="1" applyFill="1" applyBorder="1" applyAlignment="1" applyProtection="1">
      <alignment vertical="center" wrapText="1"/>
      <protection hidden="1"/>
    </xf>
    <xf numFmtId="4" fontId="8" fillId="3" borderId="9" xfId="0" applyNumberFormat="1" applyFont="1" applyFill="1" applyBorder="1" applyAlignment="1" applyProtection="1">
      <alignment vertical="center" wrapText="1"/>
      <protection hidden="1"/>
    </xf>
    <xf numFmtId="164" fontId="10" fillId="3" borderId="4" xfId="0" applyNumberFormat="1" applyFont="1" applyFill="1" applyBorder="1" applyAlignment="1" applyProtection="1">
      <alignment horizontal="center" vertical="center"/>
      <protection hidden="1"/>
    </xf>
    <xf numFmtId="2" fontId="10" fillId="3" borderId="10" xfId="0" applyNumberFormat="1" applyFont="1" applyFill="1" applyBorder="1" applyAlignment="1" applyProtection="1">
      <alignment vertical="center" wrapText="1"/>
      <protection hidden="1"/>
    </xf>
    <xf numFmtId="4" fontId="10" fillId="3" borderId="10" xfId="0" applyNumberFormat="1" applyFont="1" applyFill="1" applyBorder="1" applyAlignment="1" applyProtection="1">
      <alignment horizontal="right" vertical="center" wrapText="1"/>
      <protection hidden="1"/>
    </xf>
    <xf numFmtId="4" fontId="10" fillId="3" borderId="10" xfId="0" applyNumberFormat="1" applyFont="1" applyFill="1" applyBorder="1" applyAlignment="1" applyProtection="1">
      <alignment vertical="center"/>
      <protection locked="0"/>
    </xf>
    <xf numFmtId="4" fontId="10" fillId="3" borderId="8" xfId="1" applyNumberFormat="1" applyFont="1" applyFill="1" applyBorder="1" applyAlignment="1" applyProtection="1">
      <alignment vertical="center"/>
      <protection hidden="1"/>
    </xf>
    <xf numFmtId="164" fontId="10" fillId="3" borderId="17" xfId="0" applyNumberFormat="1" applyFont="1" applyFill="1" applyBorder="1" applyAlignment="1" applyProtection="1">
      <alignment horizontal="center" vertical="center"/>
      <protection hidden="1"/>
    </xf>
    <xf numFmtId="49" fontId="10" fillId="3" borderId="18" xfId="0" applyNumberFormat="1" applyFont="1" applyFill="1" applyBorder="1" applyAlignment="1" applyProtection="1">
      <alignment horizontal="left" vertical="center"/>
      <protection hidden="1"/>
    </xf>
    <xf numFmtId="2" fontId="10" fillId="3" borderId="18" xfId="0" applyNumberFormat="1" applyFont="1" applyFill="1" applyBorder="1" applyAlignment="1" applyProtection="1">
      <alignment vertical="center" wrapText="1"/>
      <protection hidden="1"/>
    </xf>
    <xf numFmtId="1" fontId="10" fillId="3" borderId="18" xfId="0" applyNumberFormat="1" applyFont="1" applyFill="1" applyBorder="1" applyAlignment="1" applyProtection="1">
      <alignment horizontal="center" vertical="center"/>
      <protection hidden="1"/>
    </xf>
    <xf numFmtId="2" fontId="10" fillId="3" borderId="18" xfId="0" applyNumberFormat="1" applyFont="1" applyFill="1" applyBorder="1" applyAlignment="1" applyProtection="1">
      <alignment horizontal="center" vertical="center"/>
      <protection hidden="1"/>
    </xf>
    <xf numFmtId="4" fontId="10" fillId="3" borderId="18" xfId="0" applyNumberFormat="1" applyFont="1" applyFill="1" applyBorder="1" applyAlignment="1" applyProtection="1">
      <alignment vertical="center"/>
      <protection locked="0"/>
    </xf>
    <xf numFmtId="2" fontId="8" fillId="2" borderId="12" xfId="0" applyNumberFormat="1" applyFont="1" applyFill="1" applyBorder="1" applyAlignment="1" applyProtection="1">
      <alignment horizontal="left" vertical="center" wrapText="1"/>
      <protection hidden="1"/>
    </xf>
    <xf numFmtId="1" fontId="8" fillId="2" borderId="12" xfId="0" applyNumberFormat="1" applyFont="1" applyFill="1" applyBorder="1" applyAlignment="1" applyProtection="1">
      <alignment horizontal="left" vertical="center" wrapText="1"/>
      <protection hidden="1"/>
    </xf>
    <xf numFmtId="4" fontId="8" fillId="2" borderId="12" xfId="0" applyNumberFormat="1" applyFont="1" applyFill="1" applyBorder="1" applyAlignment="1" applyProtection="1">
      <alignment horizontal="right" vertical="center"/>
      <protection hidden="1"/>
    </xf>
    <xf numFmtId="4" fontId="8" fillId="2" borderId="12" xfId="1" applyNumberFormat="1" applyFont="1" applyFill="1" applyBorder="1" applyAlignment="1" applyProtection="1">
      <alignment vertical="center"/>
      <protection hidden="1"/>
    </xf>
    <xf numFmtId="4" fontId="8" fillId="3" borderId="4" xfId="0" applyNumberFormat="1" applyFont="1" applyFill="1" applyBorder="1" applyAlignment="1" applyProtection="1">
      <alignment vertical="center" wrapText="1"/>
      <protection hidden="1"/>
    </xf>
    <xf numFmtId="164" fontId="13" fillId="4" borderId="14" xfId="0" applyNumberFormat="1" applyFont="1" applyFill="1" applyBorder="1" applyAlignment="1" applyProtection="1">
      <alignment horizontal="center" vertical="center"/>
      <protection hidden="1"/>
    </xf>
    <xf numFmtId="4" fontId="13" fillId="4" borderId="15" xfId="0" applyNumberFormat="1" applyFont="1" applyFill="1" applyBorder="1" applyAlignment="1" applyProtection="1">
      <alignment horizontal="center" vertical="center"/>
      <protection hidden="1"/>
    </xf>
    <xf numFmtId="4" fontId="13" fillId="4" borderId="16" xfId="0" applyNumberFormat="1" applyFont="1" applyFill="1" applyBorder="1" applyAlignment="1" applyProtection="1">
      <alignment horizontal="center" vertical="center"/>
      <protection hidden="1"/>
    </xf>
    <xf numFmtId="4" fontId="13" fillId="4" borderId="14" xfId="0" applyNumberFormat="1" applyFont="1" applyFill="1" applyBorder="1" applyAlignment="1" applyProtection="1">
      <alignment vertical="center"/>
      <protection hidden="1"/>
    </xf>
    <xf numFmtId="4" fontId="13" fillId="4" borderId="15" xfId="0" applyNumberFormat="1" applyFont="1" applyFill="1" applyBorder="1" applyAlignment="1" applyProtection="1">
      <alignment vertical="center"/>
      <protection hidden="1"/>
    </xf>
    <xf numFmtId="4" fontId="13" fillId="4" borderId="16" xfId="1" applyNumberFormat="1" applyFont="1" applyFill="1" applyBorder="1" applyAlignment="1" applyProtection="1">
      <alignment vertical="center"/>
      <protection hidden="1"/>
    </xf>
    <xf numFmtId="4" fontId="10" fillId="3" borderId="10" xfId="0" applyNumberFormat="1" applyFont="1" applyFill="1" applyBorder="1" applyAlignment="1" applyProtection="1">
      <alignment horizontal="right" vertical="center" wrapText="1"/>
      <protection locked="0"/>
    </xf>
    <xf numFmtId="164" fontId="10" fillId="2" borderId="21" xfId="0" applyNumberFormat="1" applyFont="1" applyFill="1" applyBorder="1" applyAlignment="1" applyProtection="1">
      <alignment horizontal="center" vertical="center"/>
      <protection hidden="1"/>
    </xf>
    <xf numFmtId="49" fontId="10" fillId="2" borderId="21" xfId="0" applyNumberFormat="1" applyFont="1" applyFill="1" applyBorder="1" applyAlignment="1" applyProtection="1">
      <alignment horizontal="left" vertical="center"/>
      <protection hidden="1"/>
    </xf>
    <xf numFmtId="2" fontId="8" fillId="2" borderId="21" xfId="0" applyNumberFormat="1" applyFont="1" applyFill="1" applyBorder="1" applyAlignment="1" applyProtection="1">
      <alignment horizontal="left" vertical="center" wrapText="1"/>
      <protection hidden="1"/>
    </xf>
    <xf numFmtId="1" fontId="8" fillId="2" borderId="21" xfId="0" applyNumberFormat="1" applyFont="1" applyFill="1" applyBorder="1" applyAlignment="1" applyProtection="1">
      <alignment horizontal="left" vertical="center" wrapText="1"/>
      <protection hidden="1"/>
    </xf>
    <xf numFmtId="4" fontId="8" fillId="2" borderId="21" xfId="0" applyNumberFormat="1" applyFont="1" applyFill="1" applyBorder="1" applyAlignment="1" applyProtection="1">
      <alignment horizontal="right" vertical="center"/>
      <protection hidden="1"/>
    </xf>
    <xf numFmtId="4" fontId="8" fillId="2" borderId="21" xfId="1" applyNumberFormat="1" applyFont="1" applyFill="1" applyBorder="1" applyAlignment="1" applyProtection="1">
      <alignment vertical="center"/>
      <protection hidden="1"/>
    </xf>
    <xf numFmtId="164" fontId="10" fillId="6" borderId="20" xfId="0" applyNumberFormat="1" applyFont="1" applyFill="1" applyBorder="1" applyAlignment="1" applyProtection="1">
      <alignment horizontal="center" vertical="center"/>
      <protection hidden="1"/>
    </xf>
    <xf numFmtId="49" fontId="10" fillId="6" borderId="20" xfId="0" applyNumberFormat="1" applyFont="1" applyFill="1" applyBorder="1" applyAlignment="1" applyProtection="1">
      <alignment horizontal="left" vertical="center"/>
      <protection hidden="1"/>
    </xf>
    <xf numFmtId="2" fontId="8" fillId="6" borderId="20" xfId="0" applyNumberFormat="1" applyFont="1" applyFill="1" applyBorder="1" applyAlignment="1" applyProtection="1">
      <alignment horizontal="left" vertical="center" wrapText="1"/>
      <protection hidden="1"/>
    </xf>
    <xf numFmtId="1" fontId="8" fillId="6" borderId="20" xfId="0" applyNumberFormat="1" applyFont="1" applyFill="1" applyBorder="1" applyAlignment="1" applyProtection="1">
      <alignment horizontal="left" vertical="center" wrapText="1"/>
      <protection hidden="1"/>
    </xf>
    <xf numFmtId="4" fontId="8" fillId="6" borderId="20" xfId="0" applyNumberFormat="1" applyFont="1" applyFill="1" applyBorder="1" applyAlignment="1" applyProtection="1">
      <alignment horizontal="right" vertical="center"/>
      <protection hidden="1"/>
    </xf>
    <xf numFmtId="49" fontId="10" fillId="3" borderId="10" xfId="0" applyNumberFormat="1" applyFont="1" applyFill="1" applyBorder="1" applyAlignment="1" applyProtection="1">
      <alignment horizontal="left" vertical="center"/>
      <protection hidden="1"/>
    </xf>
    <xf numFmtId="1" fontId="10" fillId="3" borderId="10" xfId="0" applyNumberFormat="1" applyFont="1" applyFill="1" applyBorder="1" applyAlignment="1" applyProtection="1">
      <alignment horizontal="center" vertical="center"/>
      <protection hidden="1"/>
    </xf>
    <xf numFmtId="2" fontId="10" fillId="3" borderId="10" xfId="0" applyNumberFormat="1" applyFont="1" applyFill="1" applyBorder="1" applyAlignment="1" applyProtection="1">
      <alignment horizontal="center" vertical="center"/>
      <protection hidden="1"/>
    </xf>
    <xf numFmtId="164" fontId="8" fillId="2" borderId="13" xfId="0" applyNumberFormat="1" applyFont="1" applyFill="1" applyBorder="1" applyAlignment="1" applyProtection="1">
      <alignment horizontal="center" vertical="center"/>
      <protection hidden="1"/>
    </xf>
    <xf numFmtId="49" fontId="8" fillId="2" borderId="23" xfId="0" applyNumberFormat="1" applyFont="1" applyFill="1" applyBorder="1" applyAlignment="1" applyProtection="1">
      <alignment horizontal="left" vertical="center"/>
      <protection hidden="1"/>
    </xf>
    <xf numFmtId="4" fontId="10" fillId="2" borderId="23" xfId="0" applyNumberFormat="1" applyFont="1" applyFill="1" applyBorder="1" applyAlignment="1" applyProtection="1">
      <alignment vertical="center"/>
      <protection hidden="1"/>
    </xf>
    <xf numFmtId="4" fontId="10" fillId="2" borderId="22" xfId="1" applyNumberFormat="1" applyFont="1" applyFill="1" applyBorder="1" applyAlignment="1" applyProtection="1">
      <alignment vertical="center"/>
      <protection hidden="1"/>
    </xf>
    <xf numFmtId="164" fontId="8" fillId="2" borderId="27" xfId="0" applyNumberFormat="1" applyFont="1" applyFill="1" applyBorder="1" applyAlignment="1" applyProtection="1">
      <alignment horizontal="center" vertical="center"/>
      <protection hidden="1"/>
    </xf>
    <xf numFmtId="49" fontId="8" fillId="2" borderId="11" xfId="0" applyNumberFormat="1" applyFont="1" applyFill="1" applyBorder="1" applyAlignment="1" applyProtection="1">
      <alignment horizontal="left" vertical="center"/>
      <protection hidden="1"/>
    </xf>
    <xf numFmtId="4" fontId="10" fillId="2" borderId="11" xfId="0" applyNumberFormat="1" applyFont="1" applyFill="1" applyBorder="1" applyAlignment="1" applyProtection="1">
      <alignment vertical="center"/>
      <protection hidden="1"/>
    </xf>
    <xf numFmtId="4" fontId="10" fillId="2" borderId="28" xfId="1" applyNumberFormat="1" applyFont="1" applyFill="1" applyBorder="1" applyAlignment="1" applyProtection="1">
      <alignment vertical="center"/>
      <protection hidden="1"/>
    </xf>
    <xf numFmtId="164" fontId="10" fillId="7" borderId="29" xfId="0" applyNumberFormat="1" applyFont="1" applyFill="1" applyBorder="1" applyAlignment="1" applyProtection="1">
      <alignment horizontal="center" vertical="center"/>
      <protection hidden="1"/>
    </xf>
    <xf numFmtId="49" fontId="10" fillId="7" borderId="30" xfId="0" applyNumberFormat="1" applyFont="1" applyFill="1" applyBorder="1" applyAlignment="1" applyProtection="1">
      <alignment horizontal="left" vertical="center"/>
      <protection hidden="1"/>
    </xf>
    <xf numFmtId="2" fontId="8" fillId="7" borderId="30" xfId="0" applyNumberFormat="1" applyFont="1" applyFill="1" applyBorder="1" applyAlignment="1" applyProtection="1">
      <alignment horizontal="left" vertical="center" wrapText="1"/>
      <protection hidden="1"/>
    </xf>
    <xf numFmtId="1" fontId="8" fillId="7" borderId="30" xfId="0" applyNumberFormat="1" applyFont="1" applyFill="1" applyBorder="1" applyAlignment="1" applyProtection="1">
      <alignment horizontal="left" vertical="center" wrapText="1"/>
      <protection hidden="1"/>
    </xf>
    <xf numFmtId="4" fontId="8" fillId="7" borderId="30" xfId="0" applyNumberFormat="1" applyFont="1" applyFill="1" applyBorder="1" applyAlignment="1" applyProtection="1">
      <alignment horizontal="right" vertical="center"/>
      <protection hidden="1"/>
    </xf>
    <xf numFmtId="164" fontId="10" fillId="5" borderId="31" xfId="0" applyNumberFormat="1" applyFont="1" applyFill="1" applyBorder="1" applyAlignment="1" applyProtection="1">
      <alignment horizontal="center" vertical="center"/>
      <protection hidden="1"/>
    </xf>
    <xf numFmtId="49" fontId="10" fillId="5" borderId="31" xfId="0" applyNumberFormat="1" applyFont="1" applyFill="1" applyBorder="1" applyAlignment="1" applyProtection="1">
      <alignment horizontal="left" vertical="center"/>
      <protection hidden="1"/>
    </xf>
    <xf numFmtId="2" fontId="8" fillId="5" borderId="31" xfId="0" applyNumberFormat="1" applyFont="1" applyFill="1" applyBorder="1" applyAlignment="1" applyProtection="1">
      <alignment horizontal="left" vertical="center" wrapText="1"/>
      <protection hidden="1"/>
    </xf>
    <xf numFmtId="1" fontId="8" fillId="5" borderId="31" xfId="0" applyNumberFormat="1" applyFont="1" applyFill="1" applyBorder="1" applyAlignment="1" applyProtection="1">
      <alignment horizontal="left" vertical="center" wrapText="1"/>
      <protection hidden="1"/>
    </xf>
    <xf numFmtId="4" fontId="8" fillId="5" borderId="31" xfId="0" applyNumberFormat="1" applyFont="1" applyFill="1" applyBorder="1" applyAlignment="1" applyProtection="1">
      <alignment horizontal="right" vertical="center"/>
      <protection hidden="1"/>
    </xf>
    <xf numFmtId="164" fontId="8" fillId="5" borderId="26" xfId="0" applyNumberFormat="1" applyFont="1" applyFill="1" applyBorder="1" applyAlignment="1" applyProtection="1">
      <alignment horizontal="center" vertical="center"/>
      <protection hidden="1"/>
    </xf>
    <xf numFmtId="49" fontId="8" fillId="5" borderId="26" xfId="0" applyNumberFormat="1" applyFont="1" applyFill="1" applyBorder="1" applyAlignment="1" applyProtection="1">
      <alignment horizontal="left" vertical="center"/>
      <protection hidden="1"/>
    </xf>
    <xf numFmtId="4" fontId="10" fillId="5" borderId="26" xfId="0" applyNumberFormat="1" applyFont="1" applyFill="1" applyBorder="1" applyAlignment="1" applyProtection="1">
      <alignment vertical="center"/>
      <protection hidden="1"/>
    </xf>
    <xf numFmtId="4" fontId="10" fillId="5" borderId="26" xfId="1" applyNumberFormat="1" applyFont="1" applyFill="1" applyBorder="1" applyAlignment="1" applyProtection="1">
      <alignment vertical="center"/>
      <protection hidden="1"/>
    </xf>
    <xf numFmtId="164" fontId="8" fillId="5" borderId="34" xfId="0" applyNumberFormat="1" applyFont="1" applyFill="1" applyBorder="1" applyAlignment="1" applyProtection="1">
      <alignment horizontal="center" vertical="center"/>
      <protection hidden="1"/>
    </xf>
    <xf numFmtId="49" fontId="8" fillId="5" borderId="34" xfId="0" applyNumberFormat="1" applyFont="1" applyFill="1" applyBorder="1" applyAlignment="1" applyProtection="1">
      <alignment horizontal="left" vertical="center"/>
      <protection hidden="1"/>
    </xf>
    <xf numFmtId="4" fontId="10" fillId="5" borderId="34" xfId="0" applyNumberFormat="1" applyFont="1" applyFill="1" applyBorder="1" applyAlignment="1" applyProtection="1">
      <alignment vertical="center"/>
      <protection hidden="1"/>
    </xf>
    <xf numFmtId="4" fontId="10" fillId="5" borderId="34" xfId="1" applyNumberFormat="1" applyFont="1" applyFill="1" applyBorder="1" applyAlignment="1" applyProtection="1">
      <alignment vertical="center"/>
      <protection hidden="1"/>
    </xf>
    <xf numFmtId="0" fontId="8" fillId="2" borderId="11" xfId="0" applyFont="1" applyFill="1" applyBorder="1" applyAlignment="1" applyProtection="1">
      <alignment horizontal="left" vertical="center" wrapText="1"/>
      <protection hidden="1"/>
    </xf>
    <xf numFmtId="0" fontId="8" fillId="2" borderId="28" xfId="0" applyFont="1" applyFill="1" applyBorder="1" applyAlignment="1" applyProtection="1">
      <alignment horizontal="left" vertical="center" wrapText="1"/>
      <protection hidden="1"/>
    </xf>
    <xf numFmtId="4" fontId="10" fillId="3" borderId="0" xfId="0" applyNumberFormat="1" applyFont="1" applyFill="1" applyBorder="1" applyAlignment="1" applyProtection="1">
      <alignment horizontal="right" vertical="center" wrapText="1"/>
      <protection hidden="1"/>
    </xf>
    <xf numFmtId="9" fontId="4" fillId="0" borderId="26" xfId="0" applyNumberFormat="1" applyFont="1" applyBorder="1" applyAlignment="1" applyProtection="1">
      <alignment horizontal="center" vertical="center" wrapText="1"/>
      <protection hidden="1"/>
    </xf>
    <xf numFmtId="4" fontId="10" fillId="3" borderId="11" xfId="0" applyNumberFormat="1" applyFont="1" applyFill="1" applyBorder="1" applyAlignment="1" applyProtection="1">
      <alignment horizontal="right" vertical="center" wrapText="1"/>
      <protection hidden="1"/>
    </xf>
    <xf numFmtId="0" fontId="4" fillId="4" borderId="2" xfId="0" applyFont="1" applyFill="1" applyBorder="1" applyAlignment="1" applyProtection="1">
      <alignment vertical="center" wrapText="1"/>
      <protection hidden="1"/>
    </xf>
    <xf numFmtId="0" fontId="4" fillId="4" borderId="2" xfId="0" applyFont="1" applyFill="1" applyBorder="1" applyAlignment="1" applyProtection="1">
      <alignment horizontal="left" vertical="center" wrapText="1"/>
      <protection hidden="1"/>
    </xf>
    <xf numFmtId="4" fontId="8" fillId="2" borderId="12" xfId="0" applyNumberFormat="1" applyFont="1" applyFill="1" applyBorder="1" applyAlignment="1" applyProtection="1">
      <alignment horizontal="center" vertical="center" wrapText="1"/>
      <protection hidden="1"/>
    </xf>
    <xf numFmtId="4" fontId="10" fillId="3" borderId="10" xfId="0" applyNumberFormat="1" applyFont="1" applyFill="1" applyBorder="1" applyAlignment="1" applyProtection="1">
      <alignment vertical="center"/>
      <protection hidden="1"/>
    </xf>
    <xf numFmtId="4" fontId="10" fillId="3" borderId="9" xfId="0" applyNumberFormat="1" applyFont="1" applyFill="1" applyBorder="1" applyAlignment="1" applyProtection="1">
      <alignment horizontal="right" vertical="center"/>
      <protection hidden="1"/>
    </xf>
    <xf numFmtId="4" fontId="10" fillId="3" borderId="10" xfId="0" applyNumberFormat="1" applyFont="1" applyFill="1" applyBorder="1" applyAlignment="1" applyProtection="1">
      <alignment horizontal="right" vertical="center"/>
      <protection hidden="1"/>
    </xf>
    <xf numFmtId="4" fontId="10" fillId="3" borderId="8" xfId="0" applyNumberFormat="1" applyFont="1" applyFill="1" applyBorder="1" applyAlignment="1" applyProtection="1">
      <alignment horizontal="right" vertical="center" wrapText="1"/>
      <protection hidden="1"/>
    </xf>
    <xf numFmtId="164" fontId="8" fillId="3" borderId="4" xfId="0" applyNumberFormat="1" applyFont="1" applyFill="1" applyBorder="1" applyAlignment="1" applyProtection="1">
      <alignment horizontal="center" vertical="center" wrapText="1"/>
      <protection hidden="1"/>
    </xf>
    <xf numFmtId="164" fontId="10" fillId="3" borderId="10" xfId="0" applyNumberFormat="1" applyFont="1" applyFill="1" applyBorder="1" applyAlignment="1" applyProtection="1">
      <alignment horizontal="left" vertical="center" wrapText="1"/>
      <protection hidden="1"/>
    </xf>
    <xf numFmtId="1" fontId="10" fillId="3" borderId="10" xfId="0" applyNumberFormat="1" applyFont="1" applyFill="1" applyBorder="1" applyAlignment="1" applyProtection="1">
      <alignment horizontal="center" vertical="center" wrapText="1"/>
      <protection hidden="1"/>
    </xf>
    <xf numFmtId="164" fontId="10" fillId="3" borderId="10" xfId="0" applyNumberFormat="1" applyFont="1" applyFill="1" applyBorder="1" applyAlignment="1" applyProtection="1">
      <alignment horizontal="center" vertical="center" wrapText="1"/>
      <protection hidden="1"/>
    </xf>
    <xf numFmtId="164" fontId="14" fillId="3" borderId="4" xfId="0" applyNumberFormat="1" applyFont="1" applyFill="1" applyBorder="1" applyAlignment="1" applyProtection="1">
      <alignment horizontal="center" vertical="center" wrapText="1"/>
      <protection hidden="1"/>
    </xf>
    <xf numFmtId="0" fontId="8" fillId="3" borderId="11" xfId="0" applyFont="1" applyFill="1" applyBorder="1" applyAlignment="1" applyProtection="1">
      <alignment horizontal="left" vertical="center"/>
      <protection hidden="1"/>
    </xf>
    <xf numFmtId="4" fontId="8" fillId="2" borderId="12" xfId="0" applyNumberFormat="1" applyFont="1" applyFill="1" applyBorder="1" applyAlignment="1" applyProtection="1">
      <alignment horizontal="center" vertical="center" wrapText="1"/>
      <protection hidden="1"/>
    </xf>
    <xf numFmtId="0" fontId="5" fillId="4" borderId="21" xfId="0" applyFont="1" applyFill="1" applyBorder="1" applyAlignment="1" applyProtection="1">
      <alignment horizontal="center" vertical="center" wrapText="1"/>
      <protection hidden="1"/>
    </xf>
    <xf numFmtId="0" fontId="5" fillId="4" borderId="3" xfId="0" applyFont="1" applyFill="1" applyBorder="1" applyAlignment="1" applyProtection="1">
      <alignment horizontal="center" vertical="center" wrapText="1"/>
      <protection hidden="1"/>
    </xf>
    <xf numFmtId="0" fontId="15" fillId="3" borderId="0" xfId="0" applyFont="1" applyFill="1" applyBorder="1" applyAlignment="1" applyProtection="1">
      <alignment horizontal="center" vertical="center" wrapText="1"/>
      <protection hidden="1"/>
    </xf>
    <xf numFmtId="4" fontId="1" fillId="3" borderId="0" xfId="0" applyNumberFormat="1" applyFont="1" applyFill="1" applyBorder="1" applyAlignment="1" applyProtection="1">
      <alignment horizontal="right" vertical="center" wrapText="1"/>
      <protection hidden="1"/>
    </xf>
    <xf numFmtId="0" fontId="8" fillId="3" borderId="0" xfId="0" applyFont="1" applyFill="1" applyBorder="1" applyAlignment="1" applyProtection="1">
      <alignment horizontal="left" vertical="center" wrapText="1"/>
      <protection hidden="1"/>
    </xf>
    <xf numFmtId="0" fontId="5" fillId="4" borderId="26" xfId="0" applyFont="1" applyFill="1" applyBorder="1" applyAlignment="1" applyProtection="1">
      <alignment horizontal="center" vertical="center" wrapText="1"/>
      <protection hidden="1"/>
    </xf>
    <xf numFmtId="10" fontId="4" fillId="0" borderId="21" xfId="0" applyNumberFormat="1" applyFont="1" applyBorder="1" applyAlignment="1" applyProtection="1">
      <alignment horizontal="center" vertical="center" wrapText="1"/>
      <protection hidden="1"/>
    </xf>
    <xf numFmtId="10" fontId="4" fillId="0" borderId="3" xfId="0" applyNumberFormat="1" applyFont="1" applyBorder="1" applyAlignment="1" applyProtection="1">
      <alignment horizontal="center" vertical="center" wrapText="1"/>
      <protection hidden="1"/>
    </xf>
    <xf numFmtId="0" fontId="8" fillId="5" borderId="35" xfId="0" applyFont="1" applyFill="1" applyBorder="1" applyAlignment="1" applyProtection="1">
      <alignment horizontal="left" vertical="center" wrapText="1"/>
      <protection hidden="1"/>
    </xf>
    <xf numFmtId="0" fontId="8" fillId="5" borderId="36" xfId="0" applyFont="1" applyFill="1" applyBorder="1" applyAlignment="1" applyProtection="1">
      <alignment horizontal="left" vertical="center" wrapText="1"/>
      <protection hidden="1"/>
    </xf>
    <xf numFmtId="0" fontId="8" fillId="5" borderId="37" xfId="0" applyFont="1" applyFill="1" applyBorder="1" applyAlignment="1" applyProtection="1">
      <alignment horizontal="left" vertical="center" wrapText="1"/>
      <protection hidden="1"/>
    </xf>
    <xf numFmtId="0" fontId="8" fillId="5" borderId="34" xfId="0" applyFont="1" applyFill="1" applyBorder="1" applyAlignment="1" applyProtection="1">
      <alignment horizontal="left" vertical="center" wrapText="1"/>
      <protection hidden="1"/>
    </xf>
    <xf numFmtId="0" fontId="8" fillId="2" borderId="32" xfId="0" applyFont="1" applyFill="1" applyBorder="1" applyAlignment="1" applyProtection="1">
      <alignment horizontal="left" vertical="center" wrapText="1"/>
      <protection hidden="1"/>
    </xf>
    <xf numFmtId="0" fontId="8" fillId="2" borderId="33" xfId="0" applyFont="1" applyFill="1" applyBorder="1" applyAlignment="1" applyProtection="1">
      <alignment horizontal="left" vertical="center" wrapText="1"/>
      <protection hidden="1"/>
    </xf>
    <xf numFmtId="0" fontId="8" fillId="2" borderId="23" xfId="0" applyFont="1" applyFill="1" applyBorder="1" applyAlignment="1" applyProtection="1">
      <alignment horizontal="left" vertical="center" wrapText="1"/>
      <protection hidden="1"/>
    </xf>
    <xf numFmtId="0" fontId="8" fillId="2" borderId="22" xfId="0" applyFont="1" applyFill="1" applyBorder="1" applyAlignment="1" applyProtection="1">
      <alignment horizontal="left" vertical="center" wrapText="1"/>
      <protection hidden="1"/>
    </xf>
    <xf numFmtId="0" fontId="8" fillId="5" borderId="26" xfId="0" applyFont="1" applyFill="1" applyBorder="1" applyAlignment="1" applyProtection="1">
      <alignment horizontal="left" vertical="center" wrapText="1"/>
      <protection hidden="1"/>
    </xf>
    <xf numFmtId="0" fontId="8" fillId="2" borderId="1" xfId="0" applyFont="1" applyFill="1" applyBorder="1" applyAlignment="1" applyProtection="1">
      <alignment horizontal="center" vertical="center" wrapText="1"/>
      <protection hidden="1"/>
    </xf>
    <xf numFmtId="0" fontId="8" fillId="2" borderId="23" xfId="0" applyFont="1" applyFill="1" applyBorder="1" applyAlignment="1" applyProtection="1">
      <alignment horizontal="center" vertical="center" wrapText="1"/>
      <protection hidden="1"/>
    </xf>
    <xf numFmtId="0" fontId="8" fillId="2" borderId="22" xfId="0" applyFont="1" applyFill="1" applyBorder="1" applyAlignment="1" applyProtection="1">
      <alignment horizontal="center" vertical="center" wrapText="1"/>
      <protection hidden="1"/>
    </xf>
    <xf numFmtId="0" fontId="4" fillId="4" borderId="2" xfId="0" applyFont="1" applyFill="1" applyBorder="1" applyAlignment="1" applyProtection="1">
      <alignment horizontal="left" vertical="center" wrapText="1"/>
      <protection hidden="1"/>
    </xf>
    <xf numFmtId="0" fontId="8" fillId="0" borderId="24" xfId="0" applyFont="1" applyFill="1" applyBorder="1" applyAlignment="1" applyProtection="1">
      <alignment horizontal="left" vertical="center" wrapText="1"/>
      <protection locked="0"/>
    </xf>
    <xf numFmtId="0" fontId="8" fillId="0" borderId="25" xfId="0" applyFont="1" applyFill="1" applyBorder="1" applyAlignment="1" applyProtection="1">
      <alignment horizontal="left" vertical="center" wrapText="1"/>
      <protection locked="0"/>
    </xf>
    <xf numFmtId="0" fontId="8" fillId="2" borderId="12" xfId="0" applyFont="1" applyFill="1" applyBorder="1" applyAlignment="1" applyProtection="1">
      <alignment horizontal="center" vertical="center" wrapText="1"/>
      <protection hidden="1"/>
    </xf>
    <xf numFmtId="0" fontId="8" fillId="2" borderId="12" xfId="0" applyFont="1" applyFill="1" applyBorder="1" applyAlignment="1" applyProtection="1">
      <alignment horizontal="left" vertical="center" wrapText="1"/>
      <protection hidden="1"/>
    </xf>
    <xf numFmtId="1" fontId="8" fillId="2" borderId="12" xfId="0" applyNumberFormat="1" applyFont="1" applyFill="1" applyBorder="1" applyAlignment="1" applyProtection="1">
      <alignment horizontal="center" vertical="center" wrapText="1"/>
      <protection hidden="1"/>
    </xf>
    <xf numFmtId="0" fontId="8" fillId="2" borderId="11" xfId="0" applyFont="1" applyFill="1" applyBorder="1" applyAlignment="1" applyProtection="1">
      <alignment horizontal="left" vertical="center" wrapText="1"/>
      <protection hidden="1"/>
    </xf>
    <xf numFmtId="0" fontId="8" fillId="2" borderId="28" xfId="0" applyFont="1" applyFill="1" applyBorder="1" applyAlignment="1" applyProtection="1">
      <alignment horizontal="left" vertical="center" wrapText="1"/>
      <protection hidden="1"/>
    </xf>
  </cellXfs>
  <cellStyles count="3">
    <cellStyle name="Hiperlink Visitado" xfId="2" builtinId="9" hidden="1"/>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35973\Desktop\Planilhas%20em%20andamento\Niter&#243;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terói"/>
      <sheetName val="Plan1"/>
    </sheetNames>
    <sheetDataSet>
      <sheetData sheetId="0"/>
      <sheetData sheetId="1"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1837"/>
  <sheetViews>
    <sheetView tabSelected="1" topLeftCell="A199" zoomScale="110" zoomScaleNormal="110" workbookViewId="0">
      <selection activeCell="G1487" sqref="G1487"/>
    </sheetView>
  </sheetViews>
  <sheetFormatPr defaultColWidth="8.7109375" defaultRowHeight="12.75" x14ac:dyDescent="0.2"/>
  <cols>
    <col min="1" max="1" width="5.28515625" style="9" bestFit="1" customWidth="1"/>
    <col min="2" max="2" width="5.140625" style="10" bestFit="1" customWidth="1"/>
    <col min="3" max="3" width="75.85546875" style="11" customWidth="1"/>
    <col min="4" max="4" width="8.140625" style="19" bestFit="1" customWidth="1"/>
    <col min="5" max="5" width="6.28515625" style="11" bestFit="1" customWidth="1"/>
    <col min="6" max="6" width="10.140625" style="12" bestFit="1" customWidth="1"/>
    <col min="7" max="7" width="13.85546875" style="12" bestFit="1" customWidth="1"/>
    <col min="8" max="8" width="12.85546875" style="20" bestFit="1" customWidth="1"/>
    <col min="9" max="9" width="11.7109375" style="6" bestFit="1" customWidth="1"/>
    <col min="10" max="10" width="13.85546875" style="6" bestFit="1" customWidth="1"/>
    <col min="11" max="11" width="12.85546875" style="6" bestFit="1" customWidth="1"/>
    <col min="12" max="81" width="11.42578125" style="3" customWidth="1"/>
    <col min="82" max="82" width="56.28515625" style="3" customWidth="1"/>
    <col min="83" max="121" width="8.7109375" style="3"/>
    <col min="122" max="249" width="8.7109375" style="4"/>
    <col min="250" max="250" width="4.7109375" style="4" bestFit="1" customWidth="1"/>
    <col min="251" max="251" width="4.42578125" style="4" bestFit="1" customWidth="1"/>
    <col min="252" max="252" width="68.140625" style="4" customWidth="1"/>
    <col min="253" max="253" width="9.42578125" style="4" bestFit="1" customWidth="1"/>
    <col min="254" max="254" width="7.140625" style="4" bestFit="1" customWidth="1"/>
    <col min="255" max="255" width="9.140625" style="4" bestFit="1" customWidth="1"/>
    <col min="256" max="256" width="12.42578125" style="4" bestFit="1" customWidth="1"/>
    <col min="257" max="257" width="11.85546875" style="4" bestFit="1" customWidth="1"/>
    <col min="258" max="258" width="11.42578125" style="4" customWidth="1"/>
    <col min="259" max="259" width="13" style="4" bestFit="1" customWidth="1"/>
    <col min="260" max="337" width="11.42578125" style="4" customWidth="1"/>
    <col min="338" max="338" width="56.28515625" style="4" customWidth="1"/>
    <col min="339" max="505" width="8.7109375" style="4"/>
    <col min="506" max="506" width="4.7109375" style="4" bestFit="1" customWidth="1"/>
    <col min="507" max="507" width="4.42578125" style="4" bestFit="1" customWidth="1"/>
    <col min="508" max="508" width="68.140625" style="4" customWidth="1"/>
    <col min="509" max="509" width="9.42578125" style="4" bestFit="1" customWidth="1"/>
    <col min="510" max="510" width="7.140625" style="4" bestFit="1" customWidth="1"/>
    <col min="511" max="511" width="9.140625" style="4" bestFit="1" customWidth="1"/>
    <col min="512" max="512" width="12.42578125" style="4" bestFit="1" customWidth="1"/>
    <col min="513" max="513" width="11.85546875" style="4" bestFit="1" customWidth="1"/>
    <col min="514" max="514" width="11.42578125" style="4" customWidth="1"/>
    <col min="515" max="515" width="13" style="4" bestFit="1" customWidth="1"/>
    <col min="516" max="593" width="11.42578125" style="4" customWidth="1"/>
    <col min="594" max="594" width="56.28515625" style="4" customWidth="1"/>
    <col min="595" max="761" width="8.7109375" style="4"/>
    <col min="762" max="762" width="4.7109375" style="4" bestFit="1" customWidth="1"/>
    <col min="763" max="763" width="4.42578125" style="4" bestFit="1" customWidth="1"/>
    <col min="764" max="764" width="68.140625" style="4" customWidth="1"/>
    <col min="765" max="765" width="9.42578125" style="4" bestFit="1" customWidth="1"/>
    <col min="766" max="766" width="7.140625" style="4" bestFit="1" customWidth="1"/>
    <col min="767" max="767" width="9.140625" style="4" bestFit="1" customWidth="1"/>
    <col min="768" max="768" width="12.42578125" style="4" bestFit="1" customWidth="1"/>
    <col min="769" max="769" width="11.85546875" style="4" bestFit="1" customWidth="1"/>
    <col min="770" max="770" width="11.42578125" style="4" customWidth="1"/>
    <col min="771" max="771" width="13" style="4" bestFit="1" customWidth="1"/>
    <col min="772" max="849" width="11.42578125" style="4" customWidth="1"/>
    <col min="850" max="850" width="56.28515625" style="4" customWidth="1"/>
    <col min="851" max="1017" width="8.7109375" style="4"/>
    <col min="1018" max="1018" width="4.7109375" style="4" bestFit="1" customWidth="1"/>
    <col min="1019" max="1019" width="4.42578125" style="4" bestFit="1" customWidth="1"/>
    <col min="1020" max="1020" width="68.140625" style="4" customWidth="1"/>
    <col min="1021" max="1021" width="9.42578125" style="4" bestFit="1" customWidth="1"/>
    <col min="1022" max="1022" width="7.140625" style="4" bestFit="1" customWidth="1"/>
    <col min="1023" max="1023" width="9.140625" style="4" bestFit="1" customWidth="1"/>
    <col min="1024" max="1024" width="12.42578125" style="4" bestFit="1" customWidth="1"/>
    <col min="1025" max="1025" width="11.85546875" style="4" bestFit="1" customWidth="1"/>
    <col min="1026" max="1026" width="11.42578125" style="4" customWidth="1"/>
    <col min="1027" max="1027" width="13" style="4" bestFit="1" customWidth="1"/>
    <col min="1028" max="1105" width="11.42578125" style="4" customWidth="1"/>
    <col min="1106" max="1106" width="56.28515625" style="4" customWidth="1"/>
    <col min="1107" max="1273" width="8.7109375" style="4"/>
    <col min="1274" max="1274" width="4.7109375" style="4" bestFit="1" customWidth="1"/>
    <col min="1275" max="1275" width="4.42578125" style="4" bestFit="1" customWidth="1"/>
    <col min="1276" max="1276" width="68.140625" style="4" customWidth="1"/>
    <col min="1277" max="1277" width="9.42578125" style="4" bestFit="1" customWidth="1"/>
    <col min="1278" max="1278" width="7.140625" style="4" bestFit="1" customWidth="1"/>
    <col min="1279" max="1279" width="9.140625" style="4" bestFit="1" customWidth="1"/>
    <col min="1280" max="1280" width="12.42578125" style="4" bestFit="1" customWidth="1"/>
    <col min="1281" max="1281" width="11.85546875" style="4" bestFit="1" customWidth="1"/>
    <col min="1282" max="1282" width="11.42578125" style="4" customWidth="1"/>
    <col min="1283" max="1283" width="13" style="4" bestFit="1" customWidth="1"/>
    <col min="1284" max="1361" width="11.42578125" style="4" customWidth="1"/>
    <col min="1362" max="1362" width="56.28515625" style="4" customWidth="1"/>
    <col min="1363" max="1529" width="8.7109375" style="4"/>
    <col min="1530" max="1530" width="4.7109375" style="4" bestFit="1" customWidth="1"/>
    <col min="1531" max="1531" width="4.42578125" style="4" bestFit="1" customWidth="1"/>
    <col min="1532" max="1532" width="68.140625" style="4" customWidth="1"/>
    <col min="1533" max="1533" width="9.42578125" style="4" bestFit="1" customWidth="1"/>
    <col min="1534" max="1534" width="7.140625" style="4" bestFit="1" customWidth="1"/>
    <col min="1535" max="1535" width="9.140625" style="4" bestFit="1" customWidth="1"/>
    <col min="1536" max="1536" width="12.42578125" style="4" bestFit="1" customWidth="1"/>
    <col min="1537" max="1537" width="11.85546875" style="4" bestFit="1" customWidth="1"/>
    <col min="1538" max="1538" width="11.42578125" style="4" customWidth="1"/>
    <col min="1539" max="1539" width="13" style="4" bestFit="1" customWidth="1"/>
    <col min="1540" max="1617" width="11.42578125" style="4" customWidth="1"/>
    <col min="1618" max="1618" width="56.28515625" style="4" customWidth="1"/>
    <col min="1619" max="1785" width="8.7109375" style="4"/>
    <col min="1786" max="1786" width="4.7109375" style="4" bestFit="1" customWidth="1"/>
    <col min="1787" max="1787" width="4.42578125" style="4" bestFit="1" customWidth="1"/>
    <col min="1788" max="1788" width="68.140625" style="4" customWidth="1"/>
    <col min="1789" max="1789" width="9.42578125" style="4" bestFit="1" customWidth="1"/>
    <col min="1790" max="1790" width="7.140625" style="4" bestFit="1" customWidth="1"/>
    <col min="1791" max="1791" width="9.140625" style="4" bestFit="1" customWidth="1"/>
    <col min="1792" max="1792" width="12.42578125" style="4" bestFit="1" customWidth="1"/>
    <col min="1793" max="1793" width="11.85546875" style="4" bestFit="1" customWidth="1"/>
    <col min="1794" max="1794" width="11.42578125" style="4" customWidth="1"/>
    <col min="1795" max="1795" width="13" style="4" bestFit="1" customWidth="1"/>
    <col min="1796" max="1873" width="11.42578125" style="4" customWidth="1"/>
    <col min="1874" max="1874" width="56.28515625" style="4" customWidth="1"/>
    <col min="1875" max="2041" width="8.7109375" style="4"/>
    <col min="2042" max="2042" width="4.7109375" style="4" bestFit="1" customWidth="1"/>
    <col min="2043" max="2043" width="4.42578125" style="4" bestFit="1" customWidth="1"/>
    <col min="2044" max="2044" width="68.140625" style="4" customWidth="1"/>
    <col min="2045" max="2045" width="9.42578125" style="4" bestFit="1" customWidth="1"/>
    <col min="2046" max="2046" width="7.140625" style="4" bestFit="1" customWidth="1"/>
    <col min="2047" max="2047" width="9.140625" style="4" bestFit="1" customWidth="1"/>
    <col min="2048" max="2048" width="12.42578125" style="4" bestFit="1" customWidth="1"/>
    <col min="2049" max="2049" width="11.85546875" style="4" bestFit="1" customWidth="1"/>
    <col min="2050" max="2050" width="11.42578125" style="4" customWidth="1"/>
    <col min="2051" max="2051" width="13" style="4" bestFit="1" customWidth="1"/>
    <col min="2052" max="2129" width="11.42578125" style="4" customWidth="1"/>
    <col min="2130" max="2130" width="56.28515625" style="4" customWidth="1"/>
    <col min="2131" max="2297" width="8.7109375" style="4"/>
    <col min="2298" max="2298" width="4.7109375" style="4" bestFit="1" customWidth="1"/>
    <col min="2299" max="2299" width="4.42578125" style="4" bestFit="1" customWidth="1"/>
    <col min="2300" max="2300" width="68.140625" style="4" customWidth="1"/>
    <col min="2301" max="2301" width="9.42578125" style="4" bestFit="1" customWidth="1"/>
    <col min="2302" max="2302" width="7.140625" style="4" bestFit="1" customWidth="1"/>
    <col min="2303" max="2303" width="9.140625" style="4" bestFit="1" customWidth="1"/>
    <col min="2304" max="2304" width="12.42578125" style="4" bestFit="1" customWidth="1"/>
    <col min="2305" max="2305" width="11.85546875" style="4" bestFit="1" customWidth="1"/>
    <col min="2306" max="2306" width="11.42578125" style="4" customWidth="1"/>
    <col min="2307" max="2307" width="13" style="4" bestFit="1" customWidth="1"/>
    <col min="2308" max="2385" width="11.42578125" style="4" customWidth="1"/>
    <col min="2386" max="2386" width="56.28515625" style="4" customWidth="1"/>
    <col min="2387" max="2553" width="8.7109375" style="4"/>
    <col min="2554" max="2554" width="4.7109375" style="4" bestFit="1" customWidth="1"/>
    <col min="2555" max="2555" width="4.42578125" style="4" bestFit="1" customWidth="1"/>
    <col min="2556" max="2556" width="68.140625" style="4" customWidth="1"/>
    <col min="2557" max="2557" width="9.42578125" style="4" bestFit="1" customWidth="1"/>
    <col min="2558" max="2558" width="7.140625" style="4" bestFit="1" customWidth="1"/>
    <col min="2559" max="2559" width="9.140625" style="4" bestFit="1" customWidth="1"/>
    <col min="2560" max="2560" width="12.42578125" style="4" bestFit="1" customWidth="1"/>
    <col min="2561" max="2561" width="11.85546875" style="4" bestFit="1" customWidth="1"/>
    <col min="2562" max="2562" width="11.42578125" style="4" customWidth="1"/>
    <col min="2563" max="2563" width="13" style="4" bestFit="1" customWidth="1"/>
    <col min="2564" max="2641" width="11.42578125" style="4" customWidth="1"/>
    <col min="2642" max="2642" width="56.28515625" style="4" customWidth="1"/>
    <col min="2643" max="2809" width="8.7109375" style="4"/>
    <col min="2810" max="2810" width="4.7109375" style="4" bestFit="1" customWidth="1"/>
    <col min="2811" max="2811" width="4.42578125" style="4" bestFit="1" customWidth="1"/>
    <col min="2812" max="2812" width="68.140625" style="4" customWidth="1"/>
    <col min="2813" max="2813" width="9.42578125" style="4" bestFit="1" customWidth="1"/>
    <col min="2814" max="2814" width="7.140625" style="4" bestFit="1" customWidth="1"/>
    <col min="2815" max="2815" width="9.140625" style="4" bestFit="1" customWidth="1"/>
    <col min="2816" max="2816" width="12.42578125" style="4" bestFit="1" customWidth="1"/>
    <col min="2817" max="2817" width="11.85546875" style="4" bestFit="1" customWidth="1"/>
    <col min="2818" max="2818" width="11.42578125" style="4" customWidth="1"/>
    <col min="2819" max="2819" width="13" style="4" bestFit="1" customWidth="1"/>
    <col min="2820" max="2897" width="11.42578125" style="4" customWidth="1"/>
    <col min="2898" max="2898" width="56.28515625" style="4" customWidth="1"/>
    <col min="2899" max="3065" width="8.7109375" style="4"/>
    <col min="3066" max="3066" width="4.7109375" style="4" bestFit="1" customWidth="1"/>
    <col min="3067" max="3067" width="4.42578125" style="4" bestFit="1" customWidth="1"/>
    <col min="3068" max="3068" width="68.140625" style="4" customWidth="1"/>
    <col min="3069" max="3069" width="9.42578125" style="4" bestFit="1" customWidth="1"/>
    <col min="3070" max="3070" width="7.140625" style="4" bestFit="1" customWidth="1"/>
    <col min="3071" max="3071" width="9.140625" style="4" bestFit="1" customWidth="1"/>
    <col min="3072" max="3072" width="12.42578125" style="4" bestFit="1" customWidth="1"/>
    <col min="3073" max="3073" width="11.85546875" style="4" bestFit="1" customWidth="1"/>
    <col min="3074" max="3074" width="11.42578125" style="4" customWidth="1"/>
    <col min="3075" max="3075" width="13" style="4" bestFit="1" customWidth="1"/>
    <col min="3076" max="3153" width="11.42578125" style="4" customWidth="1"/>
    <col min="3154" max="3154" width="56.28515625" style="4" customWidth="1"/>
    <col min="3155" max="3321" width="8.7109375" style="4"/>
    <col min="3322" max="3322" width="4.7109375" style="4" bestFit="1" customWidth="1"/>
    <col min="3323" max="3323" width="4.42578125" style="4" bestFit="1" customWidth="1"/>
    <col min="3324" max="3324" width="68.140625" style="4" customWidth="1"/>
    <col min="3325" max="3325" width="9.42578125" style="4" bestFit="1" customWidth="1"/>
    <col min="3326" max="3326" width="7.140625" style="4" bestFit="1" customWidth="1"/>
    <col min="3327" max="3327" width="9.140625" style="4" bestFit="1" customWidth="1"/>
    <col min="3328" max="3328" width="12.42578125" style="4" bestFit="1" customWidth="1"/>
    <col min="3329" max="3329" width="11.85546875" style="4" bestFit="1" customWidth="1"/>
    <col min="3330" max="3330" width="11.42578125" style="4" customWidth="1"/>
    <col min="3331" max="3331" width="13" style="4" bestFit="1" customWidth="1"/>
    <col min="3332" max="3409" width="11.42578125" style="4" customWidth="1"/>
    <col min="3410" max="3410" width="56.28515625" style="4" customWidth="1"/>
    <col min="3411" max="3577" width="8.7109375" style="4"/>
    <col min="3578" max="3578" width="4.7109375" style="4" bestFit="1" customWidth="1"/>
    <col min="3579" max="3579" width="4.42578125" style="4" bestFit="1" customWidth="1"/>
    <col min="3580" max="3580" width="68.140625" style="4" customWidth="1"/>
    <col min="3581" max="3581" width="9.42578125" style="4" bestFit="1" customWidth="1"/>
    <col min="3582" max="3582" width="7.140625" style="4" bestFit="1" customWidth="1"/>
    <col min="3583" max="3583" width="9.140625" style="4" bestFit="1" customWidth="1"/>
    <col min="3584" max="3584" width="12.42578125" style="4" bestFit="1" customWidth="1"/>
    <col min="3585" max="3585" width="11.85546875" style="4" bestFit="1" customWidth="1"/>
    <col min="3586" max="3586" width="11.42578125" style="4" customWidth="1"/>
    <col min="3587" max="3587" width="13" style="4" bestFit="1" customWidth="1"/>
    <col min="3588" max="3665" width="11.42578125" style="4" customWidth="1"/>
    <col min="3666" max="3666" width="56.28515625" style="4" customWidth="1"/>
    <col min="3667" max="3833" width="8.7109375" style="4"/>
    <col min="3834" max="3834" width="4.7109375" style="4" bestFit="1" customWidth="1"/>
    <col min="3835" max="3835" width="4.42578125" style="4" bestFit="1" customWidth="1"/>
    <col min="3836" max="3836" width="68.140625" style="4" customWidth="1"/>
    <col min="3837" max="3837" width="9.42578125" style="4" bestFit="1" customWidth="1"/>
    <col min="3838" max="3838" width="7.140625" style="4" bestFit="1" customWidth="1"/>
    <col min="3839" max="3839" width="9.140625" style="4" bestFit="1" customWidth="1"/>
    <col min="3840" max="3840" width="12.42578125" style="4" bestFit="1" customWidth="1"/>
    <col min="3841" max="3841" width="11.85546875" style="4" bestFit="1" customWidth="1"/>
    <col min="3842" max="3842" width="11.42578125" style="4" customWidth="1"/>
    <col min="3843" max="3843" width="13" style="4" bestFit="1" customWidth="1"/>
    <col min="3844" max="3921" width="11.42578125" style="4" customWidth="1"/>
    <col min="3922" max="3922" width="56.28515625" style="4" customWidth="1"/>
    <col min="3923" max="4089" width="8.7109375" style="4"/>
    <col min="4090" max="4090" width="4.7109375" style="4" bestFit="1" customWidth="1"/>
    <col min="4091" max="4091" width="4.42578125" style="4" bestFit="1" customWidth="1"/>
    <col min="4092" max="4092" width="68.140625" style="4" customWidth="1"/>
    <col min="4093" max="4093" width="9.42578125" style="4" bestFit="1" customWidth="1"/>
    <col min="4094" max="4094" width="7.140625" style="4" bestFit="1" customWidth="1"/>
    <col min="4095" max="4095" width="9.140625" style="4" bestFit="1" customWidth="1"/>
    <col min="4096" max="4096" width="12.42578125" style="4" bestFit="1" customWidth="1"/>
    <col min="4097" max="4097" width="11.85546875" style="4" bestFit="1" customWidth="1"/>
    <col min="4098" max="4098" width="11.42578125" style="4" customWidth="1"/>
    <col min="4099" max="4099" width="13" style="4" bestFit="1" customWidth="1"/>
    <col min="4100" max="4177" width="11.42578125" style="4" customWidth="1"/>
    <col min="4178" max="4178" width="56.28515625" style="4" customWidth="1"/>
    <col min="4179" max="4345" width="8.7109375" style="4"/>
    <col min="4346" max="4346" width="4.7109375" style="4" bestFit="1" customWidth="1"/>
    <col min="4347" max="4347" width="4.42578125" style="4" bestFit="1" customWidth="1"/>
    <col min="4348" max="4348" width="68.140625" style="4" customWidth="1"/>
    <col min="4349" max="4349" width="9.42578125" style="4" bestFit="1" customWidth="1"/>
    <col min="4350" max="4350" width="7.140625" style="4" bestFit="1" customWidth="1"/>
    <col min="4351" max="4351" width="9.140625" style="4" bestFit="1" customWidth="1"/>
    <col min="4352" max="4352" width="12.42578125" style="4" bestFit="1" customWidth="1"/>
    <col min="4353" max="4353" width="11.85546875" style="4" bestFit="1" customWidth="1"/>
    <col min="4354" max="4354" width="11.42578125" style="4" customWidth="1"/>
    <col min="4355" max="4355" width="13" style="4" bestFit="1" customWidth="1"/>
    <col min="4356" max="4433" width="11.42578125" style="4" customWidth="1"/>
    <col min="4434" max="4434" width="56.28515625" style="4" customWidth="1"/>
    <col min="4435" max="4601" width="8.7109375" style="4"/>
    <col min="4602" max="4602" width="4.7109375" style="4" bestFit="1" customWidth="1"/>
    <col min="4603" max="4603" width="4.42578125" style="4" bestFit="1" customWidth="1"/>
    <col min="4604" max="4604" width="68.140625" style="4" customWidth="1"/>
    <col min="4605" max="4605" width="9.42578125" style="4" bestFit="1" customWidth="1"/>
    <col min="4606" max="4606" width="7.140625" style="4" bestFit="1" customWidth="1"/>
    <col min="4607" max="4607" width="9.140625" style="4" bestFit="1" customWidth="1"/>
    <col min="4608" max="4608" width="12.42578125" style="4" bestFit="1" customWidth="1"/>
    <col min="4609" max="4609" width="11.85546875" style="4" bestFit="1" customWidth="1"/>
    <col min="4610" max="4610" width="11.42578125" style="4" customWidth="1"/>
    <col min="4611" max="4611" width="13" style="4" bestFit="1" customWidth="1"/>
    <col min="4612" max="4689" width="11.42578125" style="4" customWidth="1"/>
    <col min="4690" max="4690" width="56.28515625" style="4" customWidth="1"/>
    <col min="4691" max="4857" width="8.7109375" style="4"/>
    <col min="4858" max="4858" width="4.7109375" style="4" bestFit="1" customWidth="1"/>
    <col min="4859" max="4859" width="4.42578125" style="4" bestFit="1" customWidth="1"/>
    <col min="4860" max="4860" width="68.140625" style="4" customWidth="1"/>
    <col min="4861" max="4861" width="9.42578125" style="4" bestFit="1" customWidth="1"/>
    <col min="4862" max="4862" width="7.140625" style="4" bestFit="1" customWidth="1"/>
    <col min="4863" max="4863" width="9.140625" style="4" bestFit="1" customWidth="1"/>
    <col min="4864" max="4864" width="12.42578125" style="4" bestFit="1" customWidth="1"/>
    <col min="4865" max="4865" width="11.85546875" style="4" bestFit="1" customWidth="1"/>
    <col min="4866" max="4866" width="11.42578125" style="4" customWidth="1"/>
    <col min="4867" max="4867" width="13" style="4" bestFit="1" customWidth="1"/>
    <col min="4868" max="4945" width="11.42578125" style="4" customWidth="1"/>
    <col min="4946" max="4946" width="56.28515625" style="4" customWidth="1"/>
    <col min="4947" max="5113" width="8.7109375" style="4"/>
    <col min="5114" max="5114" width="4.7109375" style="4" bestFit="1" customWidth="1"/>
    <col min="5115" max="5115" width="4.42578125" style="4" bestFit="1" customWidth="1"/>
    <col min="5116" max="5116" width="68.140625" style="4" customWidth="1"/>
    <col min="5117" max="5117" width="9.42578125" style="4" bestFit="1" customWidth="1"/>
    <col min="5118" max="5118" width="7.140625" style="4" bestFit="1" customWidth="1"/>
    <col min="5119" max="5119" width="9.140625" style="4" bestFit="1" customWidth="1"/>
    <col min="5120" max="5120" width="12.42578125" style="4" bestFit="1" customWidth="1"/>
    <col min="5121" max="5121" width="11.85546875" style="4" bestFit="1" customWidth="1"/>
    <col min="5122" max="5122" width="11.42578125" style="4" customWidth="1"/>
    <col min="5123" max="5123" width="13" style="4" bestFit="1" customWidth="1"/>
    <col min="5124" max="5201" width="11.42578125" style="4" customWidth="1"/>
    <col min="5202" max="5202" width="56.28515625" style="4" customWidth="1"/>
    <col min="5203" max="5369" width="8.7109375" style="4"/>
    <col min="5370" max="5370" width="4.7109375" style="4" bestFit="1" customWidth="1"/>
    <col min="5371" max="5371" width="4.42578125" style="4" bestFit="1" customWidth="1"/>
    <col min="5372" max="5372" width="68.140625" style="4" customWidth="1"/>
    <col min="5373" max="5373" width="9.42578125" style="4" bestFit="1" customWidth="1"/>
    <col min="5374" max="5374" width="7.140625" style="4" bestFit="1" customWidth="1"/>
    <col min="5375" max="5375" width="9.140625" style="4" bestFit="1" customWidth="1"/>
    <col min="5376" max="5376" width="12.42578125" style="4" bestFit="1" customWidth="1"/>
    <col min="5377" max="5377" width="11.85546875" style="4" bestFit="1" customWidth="1"/>
    <col min="5378" max="5378" width="11.42578125" style="4" customWidth="1"/>
    <col min="5379" max="5379" width="13" style="4" bestFit="1" customWidth="1"/>
    <col min="5380" max="5457" width="11.42578125" style="4" customWidth="1"/>
    <col min="5458" max="5458" width="56.28515625" style="4" customWidth="1"/>
    <col min="5459" max="5625" width="8.7109375" style="4"/>
    <col min="5626" max="5626" width="4.7109375" style="4" bestFit="1" customWidth="1"/>
    <col min="5627" max="5627" width="4.42578125" style="4" bestFit="1" customWidth="1"/>
    <col min="5628" max="5628" width="68.140625" style="4" customWidth="1"/>
    <col min="5629" max="5629" width="9.42578125" style="4" bestFit="1" customWidth="1"/>
    <col min="5630" max="5630" width="7.140625" style="4" bestFit="1" customWidth="1"/>
    <col min="5631" max="5631" width="9.140625" style="4" bestFit="1" customWidth="1"/>
    <col min="5632" max="5632" width="12.42578125" style="4" bestFit="1" customWidth="1"/>
    <col min="5633" max="5633" width="11.85546875" style="4" bestFit="1" customWidth="1"/>
    <col min="5634" max="5634" width="11.42578125" style="4" customWidth="1"/>
    <col min="5635" max="5635" width="13" style="4" bestFit="1" customWidth="1"/>
    <col min="5636" max="5713" width="11.42578125" style="4" customWidth="1"/>
    <col min="5714" max="5714" width="56.28515625" style="4" customWidth="1"/>
    <col min="5715" max="5881" width="8.7109375" style="4"/>
    <col min="5882" max="5882" width="4.7109375" style="4" bestFit="1" customWidth="1"/>
    <col min="5883" max="5883" width="4.42578125" style="4" bestFit="1" customWidth="1"/>
    <col min="5884" max="5884" width="68.140625" style="4" customWidth="1"/>
    <col min="5885" max="5885" width="9.42578125" style="4" bestFit="1" customWidth="1"/>
    <col min="5886" max="5886" width="7.140625" style="4" bestFit="1" customWidth="1"/>
    <col min="5887" max="5887" width="9.140625" style="4" bestFit="1" customWidth="1"/>
    <col min="5888" max="5888" width="12.42578125" style="4" bestFit="1" customWidth="1"/>
    <col min="5889" max="5889" width="11.85546875" style="4" bestFit="1" customWidth="1"/>
    <col min="5890" max="5890" width="11.42578125" style="4" customWidth="1"/>
    <col min="5891" max="5891" width="13" style="4" bestFit="1" customWidth="1"/>
    <col min="5892" max="5969" width="11.42578125" style="4" customWidth="1"/>
    <col min="5970" max="5970" width="56.28515625" style="4" customWidth="1"/>
    <col min="5971" max="6137" width="8.7109375" style="4"/>
    <col min="6138" max="6138" width="4.7109375" style="4" bestFit="1" customWidth="1"/>
    <col min="6139" max="6139" width="4.42578125" style="4" bestFit="1" customWidth="1"/>
    <col min="6140" max="6140" width="68.140625" style="4" customWidth="1"/>
    <col min="6141" max="6141" width="9.42578125" style="4" bestFit="1" customWidth="1"/>
    <col min="6142" max="6142" width="7.140625" style="4" bestFit="1" customWidth="1"/>
    <col min="6143" max="6143" width="9.140625" style="4" bestFit="1" customWidth="1"/>
    <col min="6144" max="6144" width="12.42578125" style="4" bestFit="1" customWidth="1"/>
    <col min="6145" max="6145" width="11.85546875" style="4" bestFit="1" customWidth="1"/>
    <col min="6146" max="6146" width="11.42578125" style="4" customWidth="1"/>
    <col min="6147" max="6147" width="13" style="4" bestFit="1" customWidth="1"/>
    <col min="6148" max="6225" width="11.42578125" style="4" customWidth="1"/>
    <col min="6226" max="6226" width="56.28515625" style="4" customWidth="1"/>
    <col min="6227" max="6393" width="8.7109375" style="4"/>
    <col min="6394" max="6394" width="4.7109375" style="4" bestFit="1" customWidth="1"/>
    <col min="6395" max="6395" width="4.42578125" style="4" bestFit="1" customWidth="1"/>
    <col min="6396" max="6396" width="68.140625" style="4" customWidth="1"/>
    <col min="6397" max="6397" width="9.42578125" style="4" bestFit="1" customWidth="1"/>
    <col min="6398" max="6398" width="7.140625" style="4" bestFit="1" customWidth="1"/>
    <col min="6399" max="6399" width="9.140625" style="4" bestFit="1" customWidth="1"/>
    <col min="6400" max="6400" width="12.42578125" style="4" bestFit="1" customWidth="1"/>
    <col min="6401" max="6401" width="11.85546875" style="4" bestFit="1" customWidth="1"/>
    <col min="6402" max="6402" width="11.42578125" style="4" customWidth="1"/>
    <col min="6403" max="6403" width="13" style="4" bestFit="1" customWidth="1"/>
    <col min="6404" max="6481" width="11.42578125" style="4" customWidth="1"/>
    <col min="6482" max="6482" width="56.28515625" style="4" customWidth="1"/>
    <col min="6483" max="6649" width="8.7109375" style="4"/>
    <col min="6650" max="6650" width="4.7109375" style="4" bestFit="1" customWidth="1"/>
    <col min="6651" max="6651" width="4.42578125" style="4" bestFit="1" customWidth="1"/>
    <col min="6652" max="6652" width="68.140625" style="4" customWidth="1"/>
    <col min="6653" max="6653" width="9.42578125" style="4" bestFit="1" customWidth="1"/>
    <col min="6654" max="6654" width="7.140625" style="4" bestFit="1" customWidth="1"/>
    <col min="6655" max="6655" width="9.140625" style="4" bestFit="1" customWidth="1"/>
    <col min="6656" max="6656" width="12.42578125" style="4" bestFit="1" customWidth="1"/>
    <col min="6657" max="6657" width="11.85546875" style="4" bestFit="1" customWidth="1"/>
    <col min="6658" max="6658" width="11.42578125" style="4" customWidth="1"/>
    <col min="6659" max="6659" width="13" style="4" bestFit="1" customWidth="1"/>
    <col min="6660" max="6737" width="11.42578125" style="4" customWidth="1"/>
    <col min="6738" max="6738" width="56.28515625" style="4" customWidth="1"/>
    <col min="6739" max="6905" width="8.7109375" style="4"/>
    <col min="6906" max="6906" width="4.7109375" style="4" bestFit="1" customWidth="1"/>
    <col min="6907" max="6907" width="4.42578125" style="4" bestFit="1" customWidth="1"/>
    <col min="6908" max="6908" width="68.140625" style="4" customWidth="1"/>
    <col min="6909" max="6909" width="9.42578125" style="4" bestFit="1" customWidth="1"/>
    <col min="6910" max="6910" width="7.140625" style="4" bestFit="1" customWidth="1"/>
    <col min="6911" max="6911" width="9.140625" style="4" bestFit="1" customWidth="1"/>
    <col min="6912" max="6912" width="12.42578125" style="4" bestFit="1" customWidth="1"/>
    <col min="6913" max="6913" width="11.85546875" style="4" bestFit="1" customWidth="1"/>
    <col min="6914" max="6914" width="11.42578125" style="4" customWidth="1"/>
    <col min="6915" max="6915" width="13" style="4" bestFit="1" customWidth="1"/>
    <col min="6916" max="6993" width="11.42578125" style="4" customWidth="1"/>
    <col min="6994" max="6994" width="56.28515625" style="4" customWidth="1"/>
    <col min="6995" max="7161" width="8.7109375" style="4"/>
    <col min="7162" max="7162" width="4.7109375" style="4" bestFit="1" customWidth="1"/>
    <col min="7163" max="7163" width="4.42578125" style="4" bestFit="1" customWidth="1"/>
    <col min="7164" max="7164" width="68.140625" style="4" customWidth="1"/>
    <col min="7165" max="7165" width="9.42578125" style="4" bestFit="1" customWidth="1"/>
    <col min="7166" max="7166" width="7.140625" style="4" bestFit="1" customWidth="1"/>
    <col min="7167" max="7167" width="9.140625" style="4" bestFit="1" customWidth="1"/>
    <col min="7168" max="7168" width="12.42578125" style="4" bestFit="1" customWidth="1"/>
    <col min="7169" max="7169" width="11.85546875" style="4" bestFit="1" customWidth="1"/>
    <col min="7170" max="7170" width="11.42578125" style="4" customWidth="1"/>
    <col min="7171" max="7171" width="13" style="4" bestFit="1" customWidth="1"/>
    <col min="7172" max="7249" width="11.42578125" style="4" customWidth="1"/>
    <col min="7250" max="7250" width="56.28515625" style="4" customWidth="1"/>
    <col min="7251" max="7417" width="8.7109375" style="4"/>
    <col min="7418" max="7418" width="4.7109375" style="4" bestFit="1" customWidth="1"/>
    <col min="7419" max="7419" width="4.42578125" style="4" bestFit="1" customWidth="1"/>
    <col min="7420" max="7420" width="68.140625" style="4" customWidth="1"/>
    <col min="7421" max="7421" width="9.42578125" style="4" bestFit="1" customWidth="1"/>
    <col min="7422" max="7422" width="7.140625" style="4" bestFit="1" customWidth="1"/>
    <col min="7423" max="7423" width="9.140625" style="4" bestFit="1" customWidth="1"/>
    <col min="7424" max="7424" width="12.42578125" style="4" bestFit="1" customWidth="1"/>
    <col min="7425" max="7425" width="11.85546875" style="4" bestFit="1" customWidth="1"/>
    <col min="7426" max="7426" width="11.42578125" style="4" customWidth="1"/>
    <col min="7427" max="7427" width="13" style="4" bestFit="1" customWidth="1"/>
    <col min="7428" max="7505" width="11.42578125" style="4" customWidth="1"/>
    <col min="7506" max="7506" width="56.28515625" style="4" customWidth="1"/>
    <col min="7507" max="7673" width="8.7109375" style="4"/>
    <col min="7674" max="7674" width="4.7109375" style="4" bestFit="1" customWidth="1"/>
    <col min="7675" max="7675" width="4.42578125" style="4" bestFit="1" customWidth="1"/>
    <col min="7676" max="7676" width="68.140625" style="4" customWidth="1"/>
    <col min="7677" max="7677" width="9.42578125" style="4" bestFit="1" customWidth="1"/>
    <col min="7678" max="7678" width="7.140625" style="4" bestFit="1" customWidth="1"/>
    <col min="7679" max="7679" width="9.140625" style="4" bestFit="1" customWidth="1"/>
    <col min="7680" max="7680" width="12.42578125" style="4" bestFit="1" customWidth="1"/>
    <col min="7681" max="7681" width="11.85546875" style="4" bestFit="1" customWidth="1"/>
    <col min="7682" max="7682" width="11.42578125" style="4" customWidth="1"/>
    <col min="7683" max="7683" width="13" style="4" bestFit="1" customWidth="1"/>
    <col min="7684" max="7761" width="11.42578125" style="4" customWidth="1"/>
    <col min="7762" max="7762" width="56.28515625" style="4" customWidth="1"/>
    <col min="7763" max="7929" width="8.7109375" style="4"/>
    <col min="7930" max="7930" width="4.7109375" style="4" bestFit="1" customWidth="1"/>
    <col min="7931" max="7931" width="4.42578125" style="4" bestFit="1" customWidth="1"/>
    <col min="7932" max="7932" width="68.140625" style="4" customWidth="1"/>
    <col min="7933" max="7933" width="9.42578125" style="4" bestFit="1" customWidth="1"/>
    <col min="7934" max="7934" width="7.140625" style="4" bestFit="1" customWidth="1"/>
    <col min="7935" max="7935" width="9.140625" style="4" bestFit="1" customWidth="1"/>
    <col min="7936" max="7936" width="12.42578125" style="4" bestFit="1" customWidth="1"/>
    <col min="7937" max="7937" width="11.85546875" style="4" bestFit="1" customWidth="1"/>
    <col min="7938" max="7938" width="11.42578125" style="4" customWidth="1"/>
    <col min="7939" max="7939" width="13" style="4" bestFit="1" customWidth="1"/>
    <col min="7940" max="8017" width="11.42578125" style="4" customWidth="1"/>
    <col min="8018" max="8018" width="56.28515625" style="4" customWidth="1"/>
    <col min="8019" max="8185" width="8.7109375" style="4"/>
    <col min="8186" max="8186" width="4.7109375" style="4" bestFit="1" customWidth="1"/>
    <col min="8187" max="8187" width="4.42578125" style="4" bestFit="1" customWidth="1"/>
    <col min="8188" max="8188" width="68.140625" style="4" customWidth="1"/>
    <col min="8189" max="8189" width="9.42578125" style="4" bestFit="1" customWidth="1"/>
    <col min="8190" max="8190" width="7.140625" style="4" bestFit="1" customWidth="1"/>
    <col min="8191" max="8191" width="9.140625" style="4" bestFit="1" customWidth="1"/>
    <col min="8192" max="8192" width="12.42578125" style="4" bestFit="1" customWidth="1"/>
    <col min="8193" max="8193" width="11.85546875" style="4" bestFit="1" customWidth="1"/>
    <col min="8194" max="8194" width="11.42578125" style="4" customWidth="1"/>
    <col min="8195" max="8195" width="13" style="4" bestFit="1" customWidth="1"/>
    <col min="8196" max="8273" width="11.42578125" style="4" customWidth="1"/>
    <col min="8274" max="8274" width="56.28515625" style="4" customWidth="1"/>
    <col min="8275" max="8441" width="8.7109375" style="4"/>
    <col min="8442" max="8442" width="4.7109375" style="4" bestFit="1" customWidth="1"/>
    <col min="8443" max="8443" width="4.42578125" style="4" bestFit="1" customWidth="1"/>
    <col min="8444" max="8444" width="68.140625" style="4" customWidth="1"/>
    <col min="8445" max="8445" width="9.42578125" style="4" bestFit="1" customWidth="1"/>
    <col min="8446" max="8446" width="7.140625" style="4" bestFit="1" customWidth="1"/>
    <col min="8447" max="8447" width="9.140625" style="4" bestFit="1" customWidth="1"/>
    <col min="8448" max="8448" width="12.42578125" style="4" bestFit="1" customWidth="1"/>
    <col min="8449" max="8449" width="11.85546875" style="4" bestFit="1" customWidth="1"/>
    <col min="8450" max="8450" width="11.42578125" style="4" customWidth="1"/>
    <col min="8451" max="8451" width="13" style="4" bestFit="1" customWidth="1"/>
    <col min="8452" max="8529" width="11.42578125" style="4" customWidth="1"/>
    <col min="8530" max="8530" width="56.28515625" style="4" customWidth="1"/>
    <col min="8531" max="8697" width="8.7109375" style="4"/>
    <col min="8698" max="8698" width="4.7109375" style="4" bestFit="1" customWidth="1"/>
    <col min="8699" max="8699" width="4.42578125" style="4" bestFit="1" customWidth="1"/>
    <col min="8700" max="8700" width="68.140625" style="4" customWidth="1"/>
    <col min="8701" max="8701" width="9.42578125" style="4" bestFit="1" customWidth="1"/>
    <col min="8702" max="8702" width="7.140625" style="4" bestFit="1" customWidth="1"/>
    <col min="8703" max="8703" width="9.140625" style="4" bestFit="1" customWidth="1"/>
    <col min="8704" max="8704" width="12.42578125" style="4" bestFit="1" customWidth="1"/>
    <col min="8705" max="8705" width="11.85546875" style="4" bestFit="1" customWidth="1"/>
    <col min="8706" max="8706" width="11.42578125" style="4" customWidth="1"/>
    <col min="8707" max="8707" width="13" style="4" bestFit="1" customWidth="1"/>
    <col min="8708" max="8785" width="11.42578125" style="4" customWidth="1"/>
    <col min="8786" max="8786" width="56.28515625" style="4" customWidth="1"/>
    <col min="8787" max="8953" width="8.7109375" style="4"/>
    <col min="8954" max="8954" width="4.7109375" style="4" bestFit="1" customWidth="1"/>
    <col min="8955" max="8955" width="4.42578125" style="4" bestFit="1" customWidth="1"/>
    <col min="8956" max="8956" width="68.140625" style="4" customWidth="1"/>
    <col min="8957" max="8957" width="9.42578125" style="4" bestFit="1" customWidth="1"/>
    <col min="8958" max="8958" width="7.140625" style="4" bestFit="1" customWidth="1"/>
    <col min="8959" max="8959" width="9.140625" style="4" bestFit="1" customWidth="1"/>
    <col min="8960" max="8960" width="12.42578125" style="4" bestFit="1" customWidth="1"/>
    <col min="8961" max="8961" width="11.85546875" style="4" bestFit="1" customWidth="1"/>
    <col min="8962" max="8962" width="11.42578125" style="4" customWidth="1"/>
    <col min="8963" max="8963" width="13" style="4" bestFit="1" customWidth="1"/>
    <col min="8964" max="9041" width="11.42578125" style="4" customWidth="1"/>
    <col min="9042" max="9042" width="56.28515625" style="4" customWidth="1"/>
    <col min="9043" max="9209" width="8.7109375" style="4"/>
    <col min="9210" max="9210" width="4.7109375" style="4" bestFit="1" customWidth="1"/>
    <col min="9211" max="9211" width="4.42578125" style="4" bestFit="1" customWidth="1"/>
    <col min="9212" max="9212" width="68.140625" style="4" customWidth="1"/>
    <col min="9213" max="9213" width="9.42578125" style="4" bestFit="1" customWidth="1"/>
    <col min="9214" max="9214" width="7.140625" style="4" bestFit="1" customWidth="1"/>
    <col min="9215" max="9215" width="9.140625" style="4" bestFit="1" customWidth="1"/>
    <col min="9216" max="9216" width="12.42578125" style="4" bestFit="1" customWidth="1"/>
    <col min="9217" max="9217" width="11.85546875" style="4" bestFit="1" customWidth="1"/>
    <col min="9218" max="9218" width="11.42578125" style="4" customWidth="1"/>
    <col min="9219" max="9219" width="13" style="4" bestFit="1" customWidth="1"/>
    <col min="9220" max="9297" width="11.42578125" style="4" customWidth="1"/>
    <col min="9298" max="9298" width="56.28515625" style="4" customWidth="1"/>
    <col min="9299" max="9465" width="8.7109375" style="4"/>
    <col min="9466" max="9466" width="4.7109375" style="4" bestFit="1" customWidth="1"/>
    <col min="9467" max="9467" width="4.42578125" style="4" bestFit="1" customWidth="1"/>
    <col min="9468" max="9468" width="68.140625" style="4" customWidth="1"/>
    <col min="9469" max="9469" width="9.42578125" style="4" bestFit="1" customWidth="1"/>
    <col min="9470" max="9470" width="7.140625" style="4" bestFit="1" customWidth="1"/>
    <col min="9471" max="9471" width="9.140625" style="4" bestFit="1" customWidth="1"/>
    <col min="9472" max="9472" width="12.42578125" style="4" bestFit="1" customWidth="1"/>
    <col min="9473" max="9473" width="11.85546875" style="4" bestFit="1" customWidth="1"/>
    <col min="9474" max="9474" width="11.42578125" style="4" customWidth="1"/>
    <col min="9475" max="9475" width="13" style="4" bestFit="1" customWidth="1"/>
    <col min="9476" max="9553" width="11.42578125" style="4" customWidth="1"/>
    <col min="9554" max="9554" width="56.28515625" style="4" customWidth="1"/>
    <col min="9555" max="9721" width="8.7109375" style="4"/>
    <col min="9722" max="9722" width="4.7109375" style="4" bestFit="1" customWidth="1"/>
    <col min="9723" max="9723" width="4.42578125" style="4" bestFit="1" customWidth="1"/>
    <col min="9724" max="9724" width="68.140625" style="4" customWidth="1"/>
    <col min="9725" max="9725" width="9.42578125" style="4" bestFit="1" customWidth="1"/>
    <col min="9726" max="9726" width="7.140625" style="4" bestFit="1" customWidth="1"/>
    <col min="9727" max="9727" width="9.140625" style="4" bestFit="1" customWidth="1"/>
    <col min="9728" max="9728" width="12.42578125" style="4" bestFit="1" customWidth="1"/>
    <col min="9729" max="9729" width="11.85546875" style="4" bestFit="1" customWidth="1"/>
    <col min="9730" max="9730" width="11.42578125" style="4" customWidth="1"/>
    <col min="9731" max="9731" width="13" style="4" bestFit="1" customWidth="1"/>
    <col min="9732" max="9809" width="11.42578125" style="4" customWidth="1"/>
    <col min="9810" max="9810" width="56.28515625" style="4" customWidth="1"/>
    <col min="9811" max="9977" width="8.7109375" style="4"/>
    <col min="9978" max="9978" width="4.7109375" style="4" bestFit="1" customWidth="1"/>
    <col min="9979" max="9979" width="4.42578125" style="4" bestFit="1" customWidth="1"/>
    <col min="9980" max="9980" width="68.140625" style="4" customWidth="1"/>
    <col min="9981" max="9981" width="9.42578125" style="4" bestFit="1" customWidth="1"/>
    <col min="9982" max="9982" width="7.140625" style="4" bestFit="1" customWidth="1"/>
    <col min="9983" max="9983" width="9.140625" style="4" bestFit="1" customWidth="1"/>
    <col min="9984" max="9984" width="12.42578125" style="4" bestFit="1" customWidth="1"/>
    <col min="9985" max="9985" width="11.85546875" style="4" bestFit="1" customWidth="1"/>
    <col min="9986" max="9986" width="11.42578125" style="4" customWidth="1"/>
    <col min="9987" max="9987" width="13" style="4" bestFit="1" customWidth="1"/>
    <col min="9988" max="10065" width="11.42578125" style="4" customWidth="1"/>
    <col min="10066" max="10066" width="56.28515625" style="4" customWidth="1"/>
    <col min="10067" max="10233" width="8.7109375" style="4"/>
    <col min="10234" max="10234" width="4.7109375" style="4" bestFit="1" customWidth="1"/>
    <col min="10235" max="10235" width="4.42578125" style="4" bestFit="1" customWidth="1"/>
    <col min="10236" max="10236" width="68.140625" style="4" customWidth="1"/>
    <col min="10237" max="10237" width="9.42578125" style="4" bestFit="1" customWidth="1"/>
    <col min="10238" max="10238" width="7.140625" style="4" bestFit="1" customWidth="1"/>
    <col min="10239" max="10239" width="9.140625" style="4" bestFit="1" customWidth="1"/>
    <col min="10240" max="10240" width="12.42578125" style="4" bestFit="1" customWidth="1"/>
    <col min="10241" max="10241" width="11.85546875" style="4" bestFit="1" customWidth="1"/>
    <col min="10242" max="10242" width="11.42578125" style="4" customWidth="1"/>
    <col min="10243" max="10243" width="13" style="4" bestFit="1" customWidth="1"/>
    <col min="10244" max="10321" width="11.42578125" style="4" customWidth="1"/>
    <col min="10322" max="10322" width="56.28515625" style="4" customWidth="1"/>
    <col min="10323" max="10489" width="8.7109375" style="4"/>
    <col min="10490" max="10490" width="4.7109375" style="4" bestFit="1" customWidth="1"/>
    <col min="10491" max="10491" width="4.42578125" style="4" bestFit="1" customWidth="1"/>
    <col min="10492" max="10492" width="68.140625" style="4" customWidth="1"/>
    <col min="10493" max="10493" width="9.42578125" style="4" bestFit="1" customWidth="1"/>
    <col min="10494" max="10494" width="7.140625" style="4" bestFit="1" customWidth="1"/>
    <col min="10495" max="10495" width="9.140625" style="4" bestFit="1" customWidth="1"/>
    <col min="10496" max="10496" width="12.42578125" style="4" bestFit="1" customWidth="1"/>
    <col min="10497" max="10497" width="11.85546875" style="4" bestFit="1" customWidth="1"/>
    <col min="10498" max="10498" width="11.42578125" style="4" customWidth="1"/>
    <col min="10499" max="10499" width="13" style="4" bestFit="1" customWidth="1"/>
    <col min="10500" max="10577" width="11.42578125" style="4" customWidth="1"/>
    <col min="10578" max="10578" width="56.28515625" style="4" customWidth="1"/>
    <col min="10579" max="10745" width="8.7109375" style="4"/>
    <col min="10746" max="10746" width="4.7109375" style="4" bestFit="1" customWidth="1"/>
    <col min="10747" max="10747" width="4.42578125" style="4" bestFit="1" customWidth="1"/>
    <col min="10748" max="10748" width="68.140625" style="4" customWidth="1"/>
    <col min="10749" max="10749" width="9.42578125" style="4" bestFit="1" customWidth="1"/>
    <col min="10750" max="10750" width="7.140625" style="4" bestFit="1" customWidth="1"/>
    <col min="10751" max="10751" width="9.140625" style="4" bestFit="1" customWidth="1"/>
    <col min="10752" max="10752" width="12.42578125" style="4" bestFit="1" customWidth="1"/>
    <col min="10753" max="10753" width="11.85546875" style="4" bestFit="1" customWidth="1"/>
    <col min="10754" max="10754" width="11.42578125" style="4" customWidth="1"/>
    <col min="10755" max="10755" width="13" style="4" bestFit="1" customWidth="1"/>
    <col min="10756" max="10833" width="11.42578125" style="4" customWidth="1"/>
    <col min="10834" max="10834" width="56.28515625" style="4" customWidth="1"/>
    <col min="10835" max="11001" width="8.7109375" style="4"/>
    <col min="11002" max="11002" width="4.7109375" style="4" bestFit="1" customWidth="1"/>
    <col min="11003" max="11003" width="4.42578125" style="4" bestFit="1" customWidth="1"/>
    <col min="11004" max="11004" width="68.140625" style="4" customWidth="1"/>
    <col min="11005" max="11005" width="9.42578125" style="4" bestFit="1" customWidth="1"/>
    <col min="11006" max="11006" width="7.140625" style="4" bestFit="1" customWidth="1"/>
    <col min="11007" max="11007" width="9.140625" style="4" bestFit="1" customWidth="1"/>
    <col min="11008" max="11008" width="12.42578125" style="4" bestFit="1" customWidth="1"/>
    <col min="11009" max="11009" width="11.85546875" style="4" bestFit="1" customWidth="1"/>
    <col min="11010" max="11010" width="11.42578125" style="4" customWidth="1"/>
    <col min="11011" max="11011" width="13" style="4" bestFit="1" customWidth="1"/>
    <col min="11012" max="11089" width="11.42578125" style="4" customWidth="1"/>
    <col min="11090" max="11090" width="56.28515625" style="4" customWidth="1"/>
    <col min="11091" max="11257" width="8.7109375" style="4"/>
    <col min="11258" max="11258" width="4.7109375" style="4" bestFit="1" customWidth="1"/>
    <col min="11259" max="11259" width="4.42578125" style="4" bestFit="1" customWidth="1"/>
    <col min="11260" max="11260" width="68.140625" style="4" customWidth="1"/>
    <col min="11261" max="11261" width="9.42578125" style="4" bestFit="1" customWidth="1"/>
    <col min="11262" max="11262" width="7.140625" style="4" bestFit="1" customWidth="1"/>
    <col min="11263" max="11263" width="9.140625" style="4" bestFit="1" customWidth="1"/>
    <col min="11264" max="11264" width="12.42578125" style="4" bestFit="1" customWidth="1"/>
    <col min="11265" max="11265" width="11.85546875" style="4" bestFit="1" customWidth="1"/>
    <col min="11266" max="11266" width="11.42578125" style="4" customWidth="1"/>
    <col min="11267" max="11267" width="13" style="4" bestFit="1" customWidth="1"/>
    <col min="11268" max="11345" width="11.42578125" style="4" customWidth="1"/>
    <col min="11346" max="11346" width="56.28515625" style="4" customWidth="1"/>
    <col min="11347" max="11513" width="8.7109375" style="4"/>
    <col min="11514" max="11514" width="4.7109375" style="4" bestFit="1" customWidth="1"/>
    <col min="11515" max="11515" width="4.42578125" style="4" bestFit="1" customWidth="1"/>
    <col min="11516" max="11516" width="68.140625" style="4" customWidth="1"/>
    <col min="11517" max="11517" width="9.42578125" style="4" bestFit="1" customWidth="1"/>
    <col min="11518" max="11518" width="7.140625" style="4" bestFit="1" customWidth="1"/>
    <col min="11519" max="11519" width="9.140625" style="4" bestFit="1" customWidth="1"/>
    <col min="11520" max="11520" width="12.42578125" style="4" bestFit="1" customWidth="1"/>
    <col min="11521" max="11521" width="11.85546875" style="4" bestFit="1" customWidth="1"/>
    <col min="11522" max="11522" width="11.42578125" style="4" customWidth="1"/>
    <col min="11523" max="11523" width="13" style="4" bestFit="1" customWidth="1"/>
    <col min="11524" max="11601" width="11.42578125" style="4" customWidth="1"/>
    <col min="11602" max="11602" width="56.28515625" style="4" customWidth="1"/>
    <col min="11603" max="11769" width="8.7109375" style="4"/>
    <col min="11770" max="11770" width="4.7109375" style="4" bestFit="1" customWidth="1"/>
    <col min="11771" max="11771" width="4.42578125" style="4" bestFit="1" customWidth="1"/>
    <col min="11772" max="11772" width="68.140625" style="4" customWidth="1"/>
    <col min="11773" max="11773" width="9.42578125" style="4" bestFit="1" customWidth="1"/>
    <col min="11774" max="11774" width="7.140625" style="4" bestFit="1" customWidth="1"/>
    <col min="11775" max="11775" width="9.140625" style="4" bestFit="1" customWidth="1"/>
    <col min="11776" max="11776" width="12.42578125" style="4" bestFit="1" customWidth="1"/>
    <col min="11777" max="11777" width="11.85546875" style="4" bestFit="1" customWidth="1"/>
    <col min="11778" max="11778" width="11.42578125" style="4" customWidth="1"/>
    <col min="11779" max="11779" width="13" style="4" bestFit="1" customWidth="1"/>
    <col min="11780" max="11857" width="11.42578125" style="4" customWidth="1"/>
    <col min="11858" max="11858" width="56.28515625" style="4" customWidth="1"/>
    <col min="11859" max="12025" width="8.7109375" style="4"/>
    <col min="12026" max="12026" width="4.7109375" style="4" bestFit="1" customWidth="1"/>
    <col min="12027" max="12027" width="4.42578125" style="4" bestFit="1" customWidth="1"/>
    <col min="12028" max="12028" width="68.140625" style="4" customWidth="1"/>
    <col min="12029" max="12029" width="9.42578125" style="4" bestFit="1" customWidth="1"/>
    <col min="12030" max="12030" width="7.140625" style="4" bestFit="1" customWidth="1"/>
    <col min="12031" max="12031" width="9.140625" style="4" bestFit="1" customWidth="1"/>
    <col min="12032" max="12032" width="12.42578125" style="4" bestFit="1" customWidth="1"/>
    <col min="12033" max="12033" width="11.85546875" style="4" bestFit="1" customWidth="1"/>
    <col min="12034" max="12034" width="11.42578125" style="4" customWidth="1"/>
    <col min="12035" max="12035" width="13" style="4" bestFit="1" customWidth="1"/>
    <col min="12036" max="12113" width="11.42578125" style="4" customWidth="1"/>
    <col min="12114" max="12114" width="56.28515625" style="4" customWidth="1"/>
    <col min="12115" max="12281" width="8.7109375" style="4"/>
    <col min="12282" max="12282" width="4.7109375" style="4" bestFit="1" customWidth="1"/>
    <col min="12283" max="12283" width="4.42578125" style="4" bestFit="1" customWidth="1"/>
    <col min="12284" max="12284" width="68.140625" style="4" customWidth="1"/>
    <col min="12285" max="12285" width="9.42578125" style="4" bestFit="1" customWidth="1"/>
    <col min="12286" max="12286" width="7.140625" style="4" bestFit="1" customWidth="1"/>
    <col min="12287" max="12287" width="9.140625" style="4" bestFit="1" customWidth="1"/>
    <col min="12288" max="12288" width="12.42578125" style="4" bestFit="1" customWidth="1"/>
    <col min="12289" max="12289" width="11.85546875" style="4" bestFit="1" customWidth="1"/>
    <col min="12290" max="12290" width="11.42578125" style="4" customWidth="1"/>
    <col min="12291" max="12291" width="13" style="4" bestFit="1" customWidth="1"/>
    <col min="12292" max="12369" width="11.42578125" style="4" customWidth="1"/>
    <col min="12370" max="12370" width="56.28515625" style="4" customWidth="1"/>
    <col min="12371" max="12537" width="8.7109375" style="4"/>
    <col min="12538" max="12538" width="4.7109375" style="4" bestFit="1" customWidth="1"/>
    <col min="12539" max="12539" width="4.42578125" style="4" bestFit="1" customWidth="1"/>
    <col min="12540" max="12540" width="68.140625" style="4" customWidth="1"/>
    <col min="12541" max="12541" width="9.42578125" style="4" bestFit="1" customWidth="1"/>
    <col min="12542" max="12542" width="7.140625" style="4" bestFit="1" customWidth="1"/>
    <col min="12543" max="12543" width="9.140625" style="4" bestFit="1" customWidth="1"/>
    <col min="12544" max="12544" width="12.42578125" style="4" bestFit="1" customWidth="1"/>
    <col min="12545" max="12545" width="11.85546875" style="4" bestFit="1" customWidth="1"/>
    <col min="12546" max="12546" width="11.42578125" style="4" customWidth="1"/>
    <col min="12547" max="12547" width="13" style="4" bestFit="1" customWidth="1"/>
    <col min="12548" max="12625" width="11.42578125" style="4" customWidth="1"/>
    <col min="12626" max="12626" width="56.28515625" style="4" customWidth="1"/>
    <col min="12627" max="12793" width="8.7109375" style="4"/>
    <col min="12794" max="12794" width="4.7109375" style="4" bestFit="1" customWidth="1"/>
    <col min="12795" max="12795" width="4.42578125" style="4" bestFit="1" customWidth="1"/>
    <col min="12796" max="12796" width="68.140625" style="4" customWidth="1"/>
    <col min="12797" max="12797" width="9.42578125" style="4" bestFit="1" customWidth="1"/>
    <col min="12798" max="12798" width="7.140625" style="4" bestFit="1" customWidth="1"/>
    <col min="12799" max="12799" width="9.140625" style="4" bestFit="1" customWidth="1"/>
    <col min="12800" max="12800" width="12.42578125" style="4" bestFit="1" customWidth="1"/>
    <col min="12801" max="12801" width="11.85546875" style="4" bestFit="1" customWidth="1"/>
    <col min="12802" max="12802" width="11.42578125" style="4" customWidth="1"/>
    <col min="12803" max="12803" width="13" style="4" bestFit="1" customWidth="1"/>
    <col min="12804" max="12881" width="11.42578125" style="4" customWidth="1"/>
    <col min="12882" max="12882" width="56.28515625" style="4" customWidth="1"/>
    <col min="12883" max="13049" width="8.7109375" style="4"/>
    <col min="13050" max="13050" width="4.7109375" style="4" bestFit="1" customWidth="1"/>
    <col min="13051" max="13051" width="4.42578125" style="4" bestFit="1" customWidth="1"/>
    <col min="13052" max="13052" width="68.140625" style="4" customWidth="1"/>
    <col min="13053" max="13053" width="9.42578125" style="4" bestFit="1" customWidth="1"/>
    <col min="13054" max="13054" width="7.140625" style="4" bestFit="1" customWidth="1"/>
    <col min="13055" max="13055" width="9.140625" style="4" bestFit="1" customWidth="1"/>
    <col min="13056" max="13056" width="12.42578125" style="4" bestFit="1" customWidth="1"/>
    <col min="13057" max="13057" width="11.85546875" style="4" bestFit="1" customWidth="1"/>
    <col min="13058" max="13058" width="11.42578125" style="4" customWidth="1"/>
    <col min="13059" max="13059" width="13" style="4" bestFit="1" customWidth="1"/>
    <col min="13060" max="13137" width="11.42578125" style="4" customWidth="1"/>
    <col min="13138" max="13138" width="56.28515625" style="4" customWidth="1"/>
    <col min="13139" max="13305" width="8.7109375" style="4"/>
    <col min="13306" max="13306" width="4.7109375" style="4" bestFit="1" customWidth="1"/>
    <col min="13307" max="13307" width="4.42578125" style="4" bestFit="1" customWidth="1"/>
    <col min="13308" max="13308" width="68.140625" style="4" customWidth="1"/>
    <col min="13309" max="13309" width="9.42578125" style="4" bestFit="1" customWidth="1"/>
    <col min="13310" max="13310" width="7.140625" style="4" bestFit="1" customWidth="1"/>
    <col min="13311" max="13311" width="9.140625" style="4" bestFit="1" customWidth="1"/>
    <col min="13312" max="13312" width="12.42578125" style="4" bestFit="1" customWidth="1"/>
    <col min="13313" max="13313" width="11.85546875" style="4" bestFit="1" customWidth="1"/>
    <col min="13314" max="13314" width="11.42578125" style="4" customWidth="1"/>
    <col min="13315" max="13315" width="13" style="4" bestFit="1" customWidth="1"/>
    <col min="13316" max="13393" width="11.42578125" style="4" customWidth="1"/>
    <col min="13394" max="13394" width="56.28515625" style="4" customWidth="1"/>
    <col min="13395" max="13561" width="8.7109375" style="4"/>
    <col min="13562" max="13562" width="4.7109375" style="4" bestFit="1" customWidth="1"/>
    <col min="13563" max="13563" width="4.42578125" style="4" bestFit="1" customWidth="1"/>
    <col min="13564" max="13564" width="68.140625" style="4" customWidth="1"/>
    <col min="13565" max="13565" width="9.42578125" style="4" bestFit="1" customWidth="1"/>
    <col min="13566" max="13566" width="7.140625" style="4" bestFit="1" customWidth="1"/>
    <col min="13567" max="13567" width="9.140625" style="4" bestFit="1" customWidth="1"/>
    <col min="13568" max="13568" width="12.42578125" style="4" bestFit="1" customWidth="1"/>
    <col min="13569" max="13569" width="11.85546875" style="4" bestFit="1" customWidth="1"/>
    <col min="13570" max="13570" width="11.42578125" style="4" customWidth="1"/>
    <col min="13571" max="13571" width="13" style="4" bestFit="1" customWidth="1"/>
    <col min="13572" max="13649" width="11.42578125" style="4" customWidth="1"/>
    <col min="13650" max="13650" width="56.28515625" style="4" customWidth="1"/>
    <col min="13651" max="13817" width="8.7109375" style="4"/>
    <col min="13818" max="13818" width="4.7109375" style="4" bestFit="1" customWidth="1"/>
    <col min="13819" max="13819" width="4.42578125" style="4" bestFit="1" customWidth="1"/>
    <col min="13820" max="13820" width="68.140625" style="4" customWidth="1"/>
    <col min="13821" max="13821" width="9.42578125" style="4" bestFit="1" customWidth="1"/>
    <col min="13822" max="13822" width="7.140625" style="4" bestFit="1" customWidth="1"/>
    <col min="13823" max="13823" width="9.140625" style="4" bestFit="1" customWidth="1"/>
    <col min="13824" max="13824" width="12.42578125" style="4" bestFit="1" customWidth="1"/>
    <col min="13825" max="13825" width="11.85546875" style="4" bestFit="1" customWidth="1"/>
    <col min="13826" max="13826" width="11.42578125" style="4" customWidth="1"/>
    <col min="13827" max="13827" width="13" style="4" bestFit="1" customWidth="1"/>
    <col min="13828" max="13905" width="11.42578125" style="4" customWidth="1"/>
    <col min="13906" max="13906" width="56.28515625" style="4" customWidth="1"/>
    <col min="13907" max="14073" width="8.7109375" style="4"/>
    <col min="14074" max="14074" width="4.7109375" style="4" bestFit="1" customWidth="1"/>
    <col min="14075" max="14075" width="4.42578125" style="4" bestFit="1" customWidth="1"/>
    <col min="14076" max="14076" width="68.140625" style="4" customWidth="1"/>
    <col min="14077" max="14077" width="9.42578125" style="4" bestFit="1" customWidth="1"/>
    <col min="14078" max="14078" width="7.140625" style="4" bestFit="1" customWidth="1"/>
    <col min="14079" max="14079" width="9.140625" style="4" bestFit="1" customWidth="1"/>
    <col min="14080" max="14080" width="12.42578125" style="4" bestFit="1" customWidth="1"/>
    <col min="14081" max="14081" width="11.85546875" style="4" bestFit="1" customWidth="1"/>
    <col min="14082" max="14082" width="11.42578125" style="4" customWidth="1"/>
    <col min="14083" max="14083" width="13" style="4" bestFit="1" customWidth="1"/>
    <col min="14084" max="14161" width="11.42578125" style="4" customWidth="1"/>
    <col min="14162" max="14162" width="56.28515625" style="4" customWidth="1"/>
    <col min="14163" max="14329" width="8.7109375" style="4"/>
    <col min="14330" max="14330" width="4.7109375" style="4" bestFit="1" customWidth="1"/>
    <col min="14331" max="14331" width="4.42578125" style="4" bestFit="1" customWidth="1"/>
    <col min="14332" max="14332" width="68.140625" style="4" customWidth="1"/>
    <col min="14333" max="14333" width="9.42578125" style="4" bestFit="1" customWidth="1"/>
    <col min="14334" max="14334" width="7.140625" style="4" bestFit="1" customWidth="1"/>
    <col min="14335" max="14335" width="9.140625" style="4" bestFit="1" customWidth="1"/>
    <col min="14336" max="14336" width="12.42578125" style="4" bestFit="1" customWidth="1"/>
    <col min="14337" max="14337" width="11.85546875" style="4" bestFit="1" customWidth="1"/>
    <col min="14338" max="14338" width="11.42578125" style="4" customWidth="1"/>
    <col min="14339" max="14339" width="13" style="4" bestFit="1" customWidth="1"/>
    <col min="14340" max="14417" width="11.42578125" style="4" customWidth="1"/>
    <col min="14418" max="14418" width="56.28515625" style="4" customWidth="1"/>
    <col min="14419" max="14585" width="8.7109375" style="4"/>
    <col min="14586" max="14586" width="4.7109375" style="4" bestFit="1" customWidth="1"/>
    <col min="14587" max="14587" width="4.42578125" style="4" bestFit="1" customWidth="1"/>
    <col min="14588" max="14588" width="68.140625" style="4" customWidth="1"/>
    <col min="14589" max="14589" width="9.42578125" style="4" bestFit="1" customWidth="1"/>
    <col min="14590" max="14590" width="7.140625" style="4" bestFit="1" customWidth="1"/>
    <col min="14591" max="14591" width="9.140625" style="4" bestFit="1" customWidth="1"/>
    <col min="14592" max="14592" width="12.42578125" style="4" bestFit="1" customWidth="1"/>
    <col min="14593" max="14593" width="11.85546875" style="4" bestFit="1" customWidth="1"/>
    <col min="14594" max="14594" width="11.42578125" style="4" customWidth="1"/>
    <col min="14595" max="14595" width="13" style="4" bestFit="1" customWidth="1"/>
    <col min="14596" max="14673" width="11.42578125" style="4" customWidth="1"/>
    <col min="14674" max="14674" width="56.28515625" style="4" customWidth="1"/>
    <col min="14675" max="14841" width="8.7109375" style="4"/>
    <col min="14842" max="14842" width="4.7109375" style="4" bestFit="1" customWidth="1"/>
    <col min="14843" max="14843" width="4.42578125" style="4" bestFit="1" customWidth="1"/>
    <col min="14844" max="14844" width="68.140625" style="4" customWidth="1"/>
    <col min="14845" max="14845" width="9.42578125" style="4" bestFit="1" customWidth="1"/>
    <col min="14846" max="14846" width="7.140625" style="4" bestFit="1" customWidth="1"/>
    <col min="14847" max="14847" width="9.140625" style="4" bestFit="1" customWidth="1"/>
    <col min="14848" max="14848" width="12.42578125" style="4" bestFit="1" customWidth="1"/>
    <col min="14849" max="14849" width="11.85546875" style="4" bestFit="1" customWidth="1"/>
    <col min="14850" max="14850" width="11.42578125" style="4" customWidth="1"/>
    <col min="14851" max="14851" width="13" style="4" bestFit="1" customWidth="1"/>
    <col min="14852" max="14929" width="11.42578125" style="4" customWidth="1"/>
    <col min="14930" max="14930" width="56.28515625" style="4" customWidth="1"/>
    <col min="14931" max="15097" width="8.7109375" style="4"/>
    <col min="15098" max="15098" width="4.7109375" style="4" bestFit="1" customWidth="1"/>
    <col min="15099" max="15099" width="4.42578125" style="4" bestFit="1" customWidth="1"/>
    <col min="15100" max="15100" width="68.140625" style="4" customWidth="1"/>
    <col min="15101" max="15101" width="9.42578125" style="4" bestFit="1" customWidth="1"/>
    <col min="15102" max="15102" width="7.140625" style="4" bestFit="1" customWidth="1"/>
    <col min="15103" max="15103" width="9.140625" style="4" bestFit="1" customWidth="1"/>
    <col min="15104" max="15104" width="12.42578125" style="4" bestFit="1" customWidth="1"/>
    <col min="15105" max="15105" width="11.85546875" style="4" bestFit="1" customWidth="1"/>
    <col min="15106" max="15106" width="11.42578125" style="4" customWidth="1"/>
    <col min="15107" max="15107" width="13" style="4" bestFit="1" customWidth="1"/>
    <col min="15108" max="15185" width="11.42578125" style="4" customWidth="1"/>
    <col min="15186" max="15186" width="56.28515625" style="4" customWidth="1"/>
    <col min="15187" max="15353" width="8.7109375" style="4"/>
    <col min="15354" max="15354" width="4.7109375" style="4" bestFit="1" customWidth="1"/>
    <col min="15355" max="15355" width="4.42578125" style="4" bestFit="1" customWidth="1"/>
    <col min="15356" max="15356" width="68.140625" style="4" customWidth="1"/>
    <col min="15357" max="15357" width="9.42578125" style="4" bestFit="1" customWidth="1"/>
    <col min="15358" max="15358" width="7.140625" style="4" bestFit="1" customWidth="1"/>
    <col min="15359" max="15359" width="9.140625" style="4" bestFit="1" customWidth="1"/>
    <col min="15360" max="15360" width="12.42578125" style="4" bestFit="1" customWidth="1"/>
    <col min="15361" max="15361" width="11.85546875" style="4" bestFit="1" customWidth="1"/>
    <col min="15362" max="15362" width="11.42578125" style="4" customWidth="1"/>
    <col min="15363" max="15363" width="13" style="4" bestFit="1" customWidth="1"/>
    <col min="15364" max="15441" width="11.42578125" style="4" customWidth="1"/>
    <col min="15442" max="15442" width="56.28515625" style="4" customWidth="1"/>
    <col min="15443" max="15609" width="8.7109375" style="4"/>
    <col min="15610" max="15610" width="4.7109375" style="4" bestFit="1" customWidth="1"/>
    <col min="15611" max="15611" width="4.42578125" style="4" bestFit="1" customWidth="1"/>
    <col min="15612" max="15612" width="68.140625" style="4" customWidth="1"/>
    <col min="15613" max="15613" width="9.42578125" style="4" bestFit="1" customWidth="1"/>
    <col min="15614" max="15614" width="7.140625" style="4" bestFit="1" customWidth="1"/>
    <col min="15615" max="15615" width="9.140625" style="4" bestFit="1" customWidth="1"/>
    <col min="15616" max="15616" width="12.42578125" style="4" bestFit="1" customWidth="1"/>
    <col min="15617" max="15617" width="11.85546875" style="4" bestFit="1" customWidth="1"/>
    <col min="15618" max="15618" width="11.42578125" style="4" customWidth="1"/>
    <col min="15619" max="15619" width="13" style="4" bestFit="1" customWidth="1"/>
    <col min="15620" max="15697" width="11.42578125" style="4" customWidth="1"/>
    <col min="15698" max="15698" width="56.28515625" style="4" customWidth="1"/>
    <col min="15699" max="15865" width="8.7109375" style="4"/>
    <col min="15866" max="15866" width="4.7109375" style="4" bestFit="1" customWidth="1"/>
    <col min="15867" max="15867" width="4.42578125" style="4" bestFit="1" customWidth="1"/>
    <col min="15868" max="15868" width="68.140625" style="4" customWidth="1"/>
    <col min="15869" max="15869" width="9.42578125" style="4" bestFit="1" customWidth="1"/>
    <col min="15870" max="15870" width="7.140625" style="4" bestFit="1" customWidth="1"/>
    <col min="15871" max="15871" width="9.140625" style="4" bestFit="1" customWidth="1"/>
    <col min="15872" max="15872" width="12.42578125" style="4" bestFit="1" customWidth="1"/>
    <col min="15873" max="15873" width="11.85546875" style="4" bestFit="1" customWidth="1"/>
    <col min="15874" max="15874" width="11.42578125" style="4" customWidth="1"/>
    <col min="15875" max="15875" width="13" style="4" bestFit="1" customWidth="1"/>
    <col min="15876" max="15953" width="11.42578125" style="4" customWidth="1"/>
    <col min="15954" max="15954" width="56.28515625" style="4" customWidth="1"/>
    <col min="15955" max="16121" width="8.7109375" style="4"/>
    <col min="16122" max="16122" width="4.7109375" style="4" bestFit="1" customWidth="1"/>
    <col min="16123" max="16123" width="4.42578125" style="4" bestFit="1" customWidth="1"/>
    <col min="16124" max="16124" width="68.140625" style="4" customWidth="1"/>
    <col min="16125" max="16125" width="9.42578125" style="4" bestFit="1" customWidth="1"/>
    <col min="16126" max="16126" width="7.140625" style="4" bestFit="1" customWidth="1"/>
    <col min="16127" max="16127" width="9.140625" style="4" bestFit="1" customWidth="1"/>
    <col min="16128" max="16128" width="12.42578125" style="4" bestFit="1" customWidth="1"/>
    <col min="16129" max="16129" width="11.85546875" style="4" bestFit="1" customWidth="1"/>
    <col min="16130" max="16130" width="11.42578125" style="4" customWidth="1"/>
    <col min="16131" max="16131" width="13" style="4" bestFit="1" customWidth="1"/>
    <col min="16132" max="16209" width="11.42578125" style="4" customWidth="1"/>
    <col min="16210" max="16210" width="56.28515625" style="4" customWidth="1"/>
    <col min="16211" max="16384" width="8.7109375" style="4"/>
  </cols>
  <sheetData>
    <row r="1" spans="1:121" s="2" customFormat="1" ht="12" x14ac:dyDescent="0.2">
      <c r="A1" s="124" t="s">
        <v>0</v>
      </c>
      <c r="B1" s="124"/>
      <c r="C1" s="124"/>
      <c r="D1" s="124"/>
      <c r="E1" s="124"/>
      <c r="F1" s="124"/>
      <c r="G1" s="124"/>
      <c r="H1" s="124"/>
      <c r="I1" s="125"/>
      <c r="J1" s="125"/>
      <c r="K1" s="125"/>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row>
    <row r="2" spans="1:121" x14ac:dyDescent="0.2">
      <c r="A2" s="124"/>
      <c r="B2" s="124"/>
      <c r="C2" s="124"/>
      <c r="D2" s="124"/>
      <c r="E2" s="124"/>
      <c r="F2" s="124"/>
      <c r="G2" s="124"/>
      <c r="H2" s="124"/>
      <c r="I2" s="125"/>
      <c r="J2" s="125"/>
      <c r="K2" s="125"/>
    </row>
    <row r="3" spans="1:121" ht="15" x14ac:dyDescent="0.2">
      <c r="A3" s="126" t="s">
        <v>58</v>
      </c>
      <c r="B3" s="126"/>
      <c r="C3" s="126"/>
      <c r="D3" s="126"/>
      <c r="E3" s="126"/>
      <c r="F3" s="126"/>
      <c r="G3" s="126"/>
      <c r="H3" s="126"/>
      <c r="I3" s="105"/>
      <c r="J3" s="105"/>
      <c r="K3" s="105"/>
    </row>
    <row r="4" spans="1:121" ht="15" x14ac:dyDescent="0.2">
      <c r="A4" s="126" t="s">
        <v>148</v>
      </c>
      <c r="B4" s="126"/>
      <c r="C4" s="126"/>
      <c r="D4" s="126"/>
      <c r="E4" s="126"/>
      <c r="F4" s="126"/>
      <c r="G4" s="126"/>
      <c r="H4" s="126"/>
      <c r="I4" s="127" t="s">
        <v>1</v>
      </c>
      <c r="J4" s="127"/>
      <c r="K4" s="106">
        <v>0.25</v>
      </c>
    </row>
    <row r="5" spans="1:121" ht="15" x14ac:dyDescent="0.2">
      <c r="A5" s="126" t="s">
        <v>59</v>
      </c>
      <c r="B5" s="126"/>
      <c r="C5" s="126"/>
      <c r="D5" s="126"/>
      <c r="E5" s="126"/>
      <c r="F5" s="126"/>
      <c r="G5" s="126"/>
      <c r="H5" s="126"/>
      <c r="I5" s="107"/>
      <c r="J5" s="107"/>
      <c r="K5" s="107"/>
    </row>
    <row r="6" spans="1:121" ht="15" x14ac:dyDescent="0.2">
      <c r="A6" s="126" t="s">
        <v>147</v>
      </c>
      <c r="B6" s="126"/>
      <c r="C6" s="126"/>
      <c r="D6" s="126"/>
      <c r="E6" s="126"/>
      <c r="F6" s="126"/>
      <c r="G6" s="126"/>
      <c r="H6" s="126"/>
      <c r="I6" s="122" t="s">
        <v>56</v>
      </c>
      <c r="J6" s="122"/>
      <c r="K6" s="128">
        <v>1.1266</v>
      </c>
    </row>
    <row r="7" spans="1:121" ht="30" customHeight="1" x14ac:dyDescent="0.2">
      <c r="A7" s="126" t="s">
        <v>249</v>
      </c>
      <c r="B7" s="126"/>
      <c r="C7" s="126"/>
      <c r="D7" s="126"/>
      <c r="E7" s="126"/>
      <c r="F7" s="126"/>
      <c r="G7" s="126"/>
      <c r="H7" s="126"/>
      <c r="I7" s="123"/>
      <c r="J7" s="123"/>
      <c r="K7" s="129"/>
    </row>
    <row r="8" spans="1:121" s="5" customFormat="1" ht="15" x14ac:dyDescent="0.2">
      <c r="A8" s="120" t="s">
        <v>50</v>
      </c>
      <c r="B8" s="120"/>
      <c r="C8" s="120"/>
      <c r="D8" s="120"/>
      <c r="E8" s="120"/>
      <c r="F8" s="120"/>
      <c r="G8" s="120"/>
      <c r="H8" s="120"/>
      <c r="I8" s="107"/>
      <c r="J8" s="107"/>
      <c r="K8" s="107"/>
    </row>
    <row r="9" spans="1:121" s="5" customFormat="1" ht="15" x14ac:dyDescent="0.2">
      <c r="A9" s="139" t="s">
        <v>51</v>
      </c>
      <c r="B9" s="140"/>
      <c r="C9" s="140"/>
      <c r="D9" s="140"/>
      <c r="E9" s="140"/>
      <c r="F9" s="140"/>
      <c r="G9" s="140"/>
      <c r="H9" s="140"/>
      <c r="I9" s="140"/>
      <c r="J9" s="140"/>
      <c r="K9" s="141"/>
    </row>
    <row r="10" spans="1:121" s="5" customFormat="1" ht="15" x14ac:dyDescent="0.2">
      <c r="A10" s="142" t="s">
        <v>52</v>
      </c>
      <c r="B10" s="142"/>
      <c r="C10" s="143"/>
      <c r="D10" s="143"/>
      <c r="E10" s="143"/>
      <c r="F10" s="143"/>
      <c r="G10" s="108" t="s">
        <v>53</v>
      </c>
      <c r="H10" s="143"/>
      <c r="I10" s="143"/>
      <c r="J10" s="143"/>
      <c r="K10" s="143"/>
    </row>
    <row r="11" spans="1:121" s="5" customFormat="1" ht="15" x14ac:dyDescent="0.2">
      <c r="A11" s="142" t="s">
        <v>54</v>
      </c>
      <c r="B11" s="142"/>
      <c r="C11" s="144"/>
      <c r="D11" s="144"/>
      <c r="E11" s="144"/>
      <c r="F11" s="144"/>
      <c r="G11" s="109" t="s">
        <v>55</v>
      </c>
      <c r="H11" s="144"/>
      <c r="I11" s="144"/>
      <c r="J11" s="144"/>
      <c r="K11" s="144"/>
    </row>
    <row r="12" spans="1:121" s="3" customFormat="1" ht="15" x14ac:dyDescent="0.2">
      <c r="A12" s="145" t="s">
        <v>57</v>
      </c>
      <c r="B12" s="146"/>
      <c r="C12" s="145" t="s">
        <v>2</v>
      </c>
      <c r="D12" s="147" t="s">
        <v>3</v>
      </c>
      <c r="E12" s="145" t="s">
        <v>4</v>
      </c>
      <c r="F12" s="121" t="s">
        <v>5</v>
      </c>
      <c r="G12" s="121"/>
      <c r="H12" s="121" t="s">
        <v>6</v>
      </c>
      <c r="I12" s="121" t="s">
        <v>7</v>
      </c>
      <c r="J12" s="121"/>
      <c r="K12" s="121" t="s">
        <v>6</v>
      </c>
    </row>
    <row r="13" spans="1:121" s="3" customFormat="1" ht="15" x14ac:dyDescent="0.2">
      <c r="A13" s="145"/>
      <c r="B13" s="146"/>
      <c r="C13" s="145"/>
      <c r="D13" s="147"/>
      <c r="E13" s="145"/>
      <c r="F13" s="110" t="s">
        <v>8</v>
      </c>
      <c r="G13" s="110" t="s">
        <v>9</v>
      </c>
      <c r="H13" s="121"/>
      <c r="I13" s="110" t="s">
        <v>8</v>
      </c>
      <c r="J13" s="110" t="s">
        <v>9</v>
      </c>
      <c r="K13" s="121"/>
    </row>
    <row r="14" spans="1:121" s="14" customFormat="1" ht="15" x14ac:dyDescent="0.2">
      <c r="A14" s="95">
        <v>1</v>
      </c>
      <c r="B14" s="96"/>
      <c r="C14" s="138" t="s">
        <v>190</v>
      </c>
      <c r="D14" s="138"/>
      <c r="E14" s="138"/>
      <c r="F14" s="138"/>
      <c r="G14" s="138"/>
      <c r="H14" s="138"/>
      <c r="I14" s="97"/>
      <c r="J14" s="97"/>
      <c r="K14" s="98"/>
    </row>
    <row r="15" spans="1:121" s="14" customFormat="1" ht="15" x14ac:dyDescent="0.2">
      <c r="A15" s="81"/>
      <c r="B15" s="82"/>
      <c r="C15" s="148" t="s">
        <v>64</v>
      </c>
      <c r="D15" s="148"/>
      <c r="E15" s="148"/>
      <c r="F15" s="148"/>
      <c r="G15" s="148"/>
      <c r="H15" s="149"/>
      <c r="I15" s="83"/>
      <c r="J15" s="83"/>
      <c r="K15" s="84"/>
    </row>
    <row r="16" spans="1:121" s="14" customFormat="1" ht="15" x14ac:dyDescent="0.2">
      <c r="A16" s="23"/>
      <c r="B16" s="24" t="s">
        <v>33</v>
      </c>
      <c r="C16" s="25" t="s">
        <v>48</v>
      </c>
      <c r="D16" s="26"/>
      <c r="E16" s="25"/>
      <c r="F16" s="27"/>
      <c r="G16" s="28"/>
      <c r="H16" s="29"/>
      <c r="I16" s="30"/>
      <c r="J16" s="31"/>
      <c r="K16" s="32"/>
    </row>
    <row r="17" spans="1:92" s="14" customFormat="1" ht="15" x14ac:dyDescent="0.2">
      <c r="A17" s="33"/>
      <c r="B17" s="34" t="s">
        <v>34</v>
      </c>
      <c r="C17" s="35" t="s">
        <v>35</v>
      </c>
      <c r="D17" s="36"/>
      <c r="E17" s="35"/>
      <c r="F17" s="37"/>
      <c r="G17" s="37"/>
      <c r="H17" s="38"/>
      <c r="I17" s="39"/>
      <c r="J17" s="37"/>
      <c r="K17" s="38"/>
    </row>
    <row r="18" spans="1:92" s="13" customFormat="1" ht="15" x14ac:dyDescent="0.2">
      <c r="A18" s="40"/>
      <c r="B18" s="74" t="s">
        <v>10</v>
      </c>
      <c r="C18" s="41" t="s">
        <v>149</v>
      </c>
      <c r="D18" s="75">
        <v>1</v>
      </c>
      <c r="E18" s="76" t="s">
        <v>4</v>
      </c>
      <c r="F18" s="42" t="s">
        <v>23</v>
      </c>
      <c r="G18" s="43"/>
      <c r="H18" s="44">
        <f t="shared" ref="H18:H29" si="0">SUM(F18,G18)*D18</f>
        <v>0</v>
      </c>
      <c r="I18" s="112" t="s">
        <v>23</v>
      </c>
      <c r="J18" s="113">
        <f>TRUNC(G18*(1+$K$4),2)</f>
        <v>0</v>
      </c>
      <c r="K18" s="114">
        <f t="shared" ref="K18:K29" si="1">SUM(I18:J18)*D18</f>
        <v>0</v>
      </c>
    </row>
    <row r="19" spans="1:92" s="13" customFormat="1" ht="45" x14ac:dyDescent="0.2">
      <c r="A19" s="40"/>
      <c r="B19" s="74" t="s">
        <v>11</v>
      </c>
      <c r="C19" s="41" t="s">
        <v>208</v>
      </c>
      <c r="D19" s="75">
        <v>5</v>
      </c>
      <c r="E19" s="76" t="s">
        <v>37</v>
      </c>
      <c r="F19" s="42" t="s">
        <v>23</v>
      </c>
      <c r="G19" s="43"/>
      <c r="H19" s="44">
        <f t="shared" si="0"/>
        <v>0</v>
      </c>
      <c r="I19" s="112" t="s">
        <v>23</v>
      </c>
      <c r="J19" s="113">
        <f t="shared" ref="J19:J20" si="2">TRUNC(G19*(1+$K$4),2)</f>
        <v>0</v>
      </c>
      <c r="K19" s="114">
        <f t="shared" si="1"/>
        <v>0</v>
      </c>
    </row>
    <row r="20" spans="1:92" s="13" customFormat="1" ht="15" x14ac:dyDescent="0.2">
      <c r="A20" s="40"/>
      <c r="B20" s="74" t="s">
        <v>24</v>
      </c>
      <c r="C20" s="41" t="s">
        <v>150</v>
      </c>
      <c r="D20" s="75">
        <v>11</v>
      </c>
      <c r="E20" s="76" t="s">
        <v>36</v>
      </c>
      <c r="F20" s="42" t="s">
        <v>23</v>
      </c>
      <c r="G20" s="43"/>
      <c r="H20" s="44">
        <f t="shared" si="0"/>
        <v>0</v>
      </c>
      <c r="I20" s="113" t="s">
        <v>23</v>
      </c>
      <c r="J20" s="113">
        <f t="shared" si="2"/>
        <v>0</v>
      </c>
      <c r="K20" s="114">
        <f t="shared" si="1"/>
        <v>0</v>
      </c>
    </row>
    <row r="21" spans="1:92" s="13" customFormat="1" ht="15" x14ac:dyDescent="0.2">
      <c r="A21" s="33"/>
      <c r="B21" s="34" t="s">
        <v>38</v>
      </c>
      <c r="C21" s="35" t="s">
        <v>151</v>
      </c>
      <c r="D21" s="36"/>
      <c r="E21" s="35"/>
      <c r="F21" s="37"/>
      <c r="G21" s="37"/>
      <c r="H21" s="38"/>
      <c r="I21" s="39"/>
      <c r="J21" s="37"/>
      <c r="K21" s="38"/>
    </row>
    <row r="22" spans="1:92" s="13" customFormat="1" ht="30" x14ac:dyDescent="0.2">
      <c r="A22" s="40"/>
      <c r="B22" s="74" t="s">
        <v>12</v>
      </c>
      <c r="C22" s="41" t="s">
        <v>164</v>
      </c>
      <c r="D22" s="75">
        <v>24</v>
      </c>
      <c r="E22" s="76" t="s">
        <v>36</v>
      </c>
      <c r="F22" s="62"/>
      <c r="G22" s="43"/>
      <c r="H22" s="44">
        <f t="shared" si="0"/>
        <v>0</v>
      </c>
      <c r="I22" s="113">
        <f t="shared" ref="I22:I29" si="3">TRUNC(F22*(1+$K$4),2)</f>
        <v>0</v>
      </c>
      <c r="J22" s="113">
        <f t="shared" ref="J22:J29" si="4">TRUNC(G22*(1+$K$4),2)</f>
        <v>0</v>
      </c>
      <c r="K22" s="114">
        <f t="shared" si="1"/>
        <v>0</v>
      </c>
    </row>
    <row r="23" spans="1:92" s="13" customFormat="1" ht="15" x14ac:dyDescent="0.2">
      <c r="A23" s="40"/>
      <c r="B23" s="74" t="s">
        <v>14</v>
      </c>
      <c r="C23" s="41" t="s">
        <v>209</v>
      </c>
      <c r="D23" s="75">
        <v>12</v>
      </c>
      <c r="E23" s="76" t="s">
        <v>13</v>
      </c>
      <c r="F23" s="62"/>
      <c r="G23" s="43"/>
      <c r="H23" s="44">
        <f t="shared" si="0"/>
        <v>0</v>
      </c>
      <c r="I23" s="113">
        <f t="shared" si="3"/>
        <v>0</v>
      </c>
      <c r="J23" s="113">
        <f t="shared" si="4"/>
        <v>0</v>
      </c>
      <c r="K23" s="114">
        <f t="shared" si="1"/>
        <v>0</v>
      </c>
    </row>
    <row r="24" spans="1:92" s="13" customFormat="1" ht="15" x14ac:dyDescent="0.2">
      <c r="A24" s="40"/>
      <c r="B24" s="74" t="s">
        <v>15</v>
      </c>
      <c r="C24" s="41" t="s">
        <v>152</v>
      </c>
      <c r="D24" s="75">
        <v>2</v>
      </c>
      <c r="E24" s="76" t="s">
        <v>36</v>
      </c>
      <c r="F24" s="62"/>
      <c r="G24" s="43"/>
      <c r="H24" s="44">
        <f t="shared" si="0"/>
        <v>0</v>
      </c>
      <c r="I24" s="113">
        <f t="shared" si="3"/>
        <v>0</v>
      </c>
      <c r="J24" s="113">
        <f t="shared" si="4"/>
        <v>0</v>
      </c>
      <c r="K24" s="114">
        <f t="shared" si="1"/>
        <v>0</v>
      </c>
    </row>
    <row r="25" spans="1:92" s="13" customFormat="1" ht="15" x14ac:dyDescent="0.2">
      <c r="A25" s="40"/>
      <c r="B25" s="74" t="s">
        <v>16</v>
      </c>
      <c r="C25" s="41" t="s">
        <v>153</v>
      </c>
      <c r="D25" s="75">
        <v>90</v>
      </c>
      <c r="E25" s="76" t="s">
        <v>4</v>
      </c>
      <c r="F25" s="62"/>
      <c r="G25" s="43"/>
      <c r="H25" s="44">
        <f t="shared" si="0"/>
        <v>0</v>
      </c>
      <c r="I25" s="113">
        <f t="shared" si="3"/>
        <v>0</v>
      </c>
      <c r="J25" s="113">
        <f t="shared" si="4"/>
        <v>0</v>
      </c>
      <c r="K25" s="114">
        <f t="shared" si="1"/>
        <v>0</v>
      </c>
    </row>
    <row r="26" spans="1:92" s="13" customFormat="1" ht="30" x14ac:dyDescent="0.2">
      <c r="A26" s="40"/>
      <c r="B26" s="74" t="s">
        <v>17</v>
      </c>
      <c r="C26" s="41" t="s">
        <v>154</v>
      </c>
      <c r="D26" s="75">
        <v>3</v>
      </c>
      <c r="E26" s="76" t="s">
        <v>4</v>
      </c>
      <c r="F26" s="62"/>
      <c r="G26" s="43"/>
      <c r="H26" s="44">
        <f t="shared" si="0"/>
        <v>0</v>
      </c>
      <c r="I26" s="113">
        <f t="shared" si="3"/>
        <v>0</v>
      </c>
      <c r="J26" s="113">
        <f t="shared" si="4"/>
        <v>0</v>
      </c>
      <c r="K26" s="114">
        <f t="shared" si="1"/>
        <v>0</v>
      </c>
    </row>
    <row r="27" spans="1:92" s="15" customFormat="1" ht="15" x14ac:dyDescent="0.2">
      <c r="A27" s="40"/>
      <c r="B27" s="74" t="s">
        <v>39</v>
      </c>
      <c r="C27" s="41" t="s">
        <v>250</v>
      </c>
      <c r="D27" s="75">
        <v>2</v>
      </c>
      <c r="E27" s="76" t="s">
        <v>4</v>
      </c>
      <c r="F27" s="62"/>
      <c r="G27" s="43"/>
      <c r="H27" s="44">
        <f t="shared" ref="H27" si="5">SUM(F27,G27)*D27</f>
        <v>0</v>
      </c>
      <c r="I27" s="113">
        <f t="shared" ref="I27" si="6">TRUNC(F27*(1+$K$4),2)</f>
        <v>0</v>
      </c>
      <c r="J27" s="113">
        <f t="shared" ref="J27" si="7">TRUNC(G27*(1+$K$4),2)</f>
        <v>0</v>
      </c>
      <c r="K27" s="114">
        <f t="shared" ref="K27" si="8">SUM(I27:J27)*D27</f>
        <v>0</v>
      </c>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row>
    <row r="28" spans="1:92" s="15" customFormat="1" ht="15" x14ac:dyDescent="0.2">
      <c r="A28" s="40"/>
      <c r="B28" s="74" t="s">
        <v>40</v>
      </c>
      <c r="C28" s="41" t="s">
        <v>46</v>
      </c>
      <c r="D28" s="75">
        <v>22</v>
      </c>
      <c r="E28" s="76" t="s">
        <v>36</v>
      </c>
      <c r="F28" s="43"/>
      <c r="G28" s="43"/>
      <c r="H28" s="44">
        <f t="shared" si="0"/>
        <v>0</v>
      </c>
      <c r="I28" s="113">
        <f t="shared" si="3"/>
        <v>0</v>
      </c>
      <c r="J28" s="113">
        <f t="shared" si="4"/>
        <v>0</v>
      </c>
      <c r="K28" s="114">
        <f t="shared" si="1"/>
        <v>0</v>
      </c>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row>
    <row r="29" spans="1:92" s="15" customFormat="1" ht="15" x14ac:dyDescent="0.2">
      <c r="A29" s="45"/>
      <c r="B29" s="46" t="s">
        <v>41</v>
      </c>
      <c r="C29" s="47" t="s">
        <v>47</v>
      </c>
      <c r="D29" s="48">
        <v>22</v>
      </c>
      <c r="E29" s="49" t="s">
        <v>36</v>
      </c>
      <c r="F29" s="50"/>
      <c r="G29" s="50"/>
      <c r="H29" s="44">
        <f t="shared" si="0"/>
        <v>0</v>
      </c>
      <c r="I29" s="113">
        <f t="shared" si="3"/>
        <v>0</v>
      </c>
      <c r="J29" s="113">
        <f t="shared" si="4"/>
        <v>0</v>
      </c>
      <c r="K29" s="114">
        <f t="shared" si="1"/>
        <v>0</v>
      </c>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row>
    <row r="30" spans="1:92" s="15" customFormat="1" ht="15" x14ac:dyDescent="0.2">
      <c r="A30" s="21"/>
      <c r="B30" s="22"/>
      <c r="C30" s="51" t="s">
        <v>42</v>
      </c>
      <c r="D30" s="52"/>
      <c r="E30" s="51"/>
      <c r="F30" s="53">
        <f>SUMPRODUCT(D18:D29,F18:F29)</f>
        <v>0</v>
      </c>
      <c r="G30" s="53">
        <f>SUMPRODUCT(D18:D29,G18:G29)</f>
        <v>0</v>
      </c>
      <c r="H30" s="54">
        <f>SUM(H18:H29)</f>
        <v>0</v>
      </c>
      <c r="I30" s="53">
        <f>SUMPRODUCT(I18:I29,D18:D29)</f>
        <v>0</v>
      </c>
      <c r="J30" s="53">
        <f>SUMPRODUCT(J18:J29,D18:D29)</f>
        <v>0</v>
      </c>
      <c r="K30" s="54">
        <f>SUM(K18:K29)</f>
        <v>0</v>
      </c>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row>
    <row r="31" spans="1:92" s="15" customFormat="1" ht="15" x14ac:dyDescent="0.2">
      <c r="A31" s="56"/>
      <c r="B31" s="24" t="s">
        <v>43</v>
      </c>
      <c r="C31" s="25" t="s">
        <v>155</v>
      </c>
      <c r="D31" s="26"/>
      <c r="E31" s="25"/>
      <c r="F31" s="27"/>
      <c r="G31" s="57"/>
      <c r="H31" s="58"/>
      <c r="I31" s="59"/>
      <c r="J31" s="60"/>
      <c r="K31" s="61"/>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row>
    <row r="32" spans="1:92" s="15" customFormat="1" ht="75" x14ac:dyDescent="0.2">
      <c r="A32" s="33"/>
      <c r="B32" s="74">
        <v>1</v>
      </c>
      <c r="C32" s="41" t="s">
        <v>227</v>
      </c>
      <c r="D32" s="75">
        <v>14</v>
      </c>
      <c r="E32" s="76" t="s">
        <v>36</v>
      </c>
      <c r="F32" s="43"/>
      <c r="G32" s="43"/>
      <c r="H32" s="44">
        <f t="shared" ref="H32" si="9">SUM(F32,G32)*D32</f>
        <v>0</v>
      </c>
      <c r="I32" s="113">
        <f t="shared" ref="I32" si="10">TRUNC(F32*(1+$K$4),2)</f>
        <v>0</v>
      </c>
      <c r="J32" s="113">
        <f t="shared" ref="J32" si="11">TRUNC(G32*(1+$K$4),2)</f>
        <v>0</v>
      </c>
      <c r="K32" s="114">
        <f t="shared" ref="K32" si="12">SUM(I32:J32)*D32</f>
        <v>0</v>
      </c>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row>
    <row r="33" spans="1:92" s="15" customFormat="1" ht="15" x14ac:dyDescent="0.2">
      <c r="A33" s="21"/>
      <c r="B33" s="22"/>
      <c r="C33" s="51" t="s">
        <v>168</v>
      </c>
      <c r="D33" s="52"/>
      <c r="E33" s="51"/>
      <c r="F33" s="53" t="e">
        <f>SUMPRODUCT(D32,F32)</f>
        <v>#VALUE!</v>
      </c>
      <c r="G33" s="53" t="e">
        <f>SUMPRODUCT(D32,G32)</f>
        <v>#VALUE!</v>
      </c>
      <c r="H33" s="54">
        <f>H32</f>
        <v>0</v>
      </c>
      <c r="I33" s="53">
        <f>SUMPRODUCT(D32,I32)</f>
        <v>0</v>
      </c>
      <c r="J33" s="53">
        <f>SUMPRODUCT(D32,J32)</f>
        <v>0</v>
      </c>
      <c r="K33" s="54">
        <f>K32</f>
        <v>0</v>
      </c>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row>
    <row r="34" spans="1:92" s="14" customFormat="1" ht="15" x14ac:dyDescent="0.2">
      <c r="A34" s="56"/>
      <c r="B34" s="24" t="s">
        <v>44</v>
      </c>
      <c r="C34" s="25" t="s">
        <v>156</v>
      </c>
      <c r="D34" s="26"/>
      <c r="E34" s="25"/>
      <c r="F34" s="27"/>
      <c r="G34" s="57"/>
      <c r="H34" s="58"/>
      <c r="I34" s="59"/>
      <c r="J34" s="60"/>
      <c r="K34" s="61"/>
    </row>
    <row r="35" spans="1:92" s="3" customFormat="1" ht="15" x14ac:dyDescent="0.2">
      <c r="A35" s="33"/>
      <c r="B35" s="34">
        <v>1</v>
      </c>
      <c r="C35" s="35" t="s">
        <v>157</v>
      </c>
      <c r="D35" s="36"/>
      <c r="E35" s="35"/>
      <c r="F35" s="37"/>
      <c r="G35" s="37"/>
      <c r="H35" s="38"/>
      <c r="I35" s="55"/>
      <c r="J35" s="37"/>
      <c r="K35" s="38"/>
    </row>
    <row r="36" spans="1:92" s="3" customFormat="1" ht="30" x14ac:dyDescent="0.2">
      <c r="A36" s="115"/>
      <c r="B36" s="116" t="s">
        <v>10</v>
      </c>
      <c r="C36" s="116" t="s">
        <v>158</v>
      </c>
      <c r="D36" s="117"/>
      <c r="E36" s="118"/>
      <c r="F36" s="42"/>
      <c r="G36" s="42"/>
      <c r="H36" s="44"/>
      <c r="I36" s="113"/>
      <c r="J36" s="113"/>
      <c r="K36" s="114"/>
    </row>
    <row r="37" spans="1:92" s="3" customFormat="1" ht="15" x14ac:dyDescent="0.2">
      <c r="A37" s="40"/>
      <c r="B37" s="116" t="s">
        <v>45</v>
      </c>
      <c r="C37" s="116" t="s">
        <v>165</v>
      </c>
      <c r="D37" s="75">
        <v>56</v>
      </c>
      <c r="E37" s="76" t="s">
        <v>13</v>
      </c>
      <c r="F37" s="43"/>
      <c r="G37" s="43"/>
      <c r="H37" s="44">
        <f t="shared" ref="H37:H46" si="13">SUM(F37,G37)*D37</f>
        <v>0</v>
      </c>
      <c r="I37" s="113">
        <f t="shared" ref="I37:I46" si="14">TRUNC(F37*(1+$K$4),2)</f>
        <v>0</v>
      </c>
      <c r="J37" s="113">
        <f t="shared" ref="J37:J46" si="15">TRUNC(G37*(1+$K$4),2)</f>
        <v>0</v>
      </c>
      <c r="K37" s="114">
        <f t="shared" ref="K37:K46" si="16">SUM(I37:J37)*D37</f>
        <v>0</v>
      </c>
    </row>
    <row r="38" spans="1:92" s="3" customFormat="1" ht="45" x14ac:dyDescent="0.2">
      <c r="A38" s="40"/>
      <c r="B38" s="116" t="s">
        <v>11</v>
      </c>
      <c r="C38" s="116" t="s">
        <v>167</v>
      </c>
      <c r="D38" s="75">
        <v>1</v>
      </c>
      <c r="E38" s="76" t="s">
        <v>4</v>
      </c>
      <c r="F38" s="62"/>
      <c r="G38" s="43"/>
      <c r="H38" s="44">
        <f t="shared" si="13"/>
        <v>0</v>
      </c>
      <c r="I38" s="113">
        <f t="shared" si="14"/>
        <v>0</v>
      </c>
      <c r="J38" s="113">
        <f t="shared" si="15"/>
        <v>0</v>
      </c>
      <c r="K38" s="114">
        <f t="shared" si="16"/>
        <v>0</v>
      </c>
    </row>
    <row r="39" spans="1:92" s="3" customFormat="1" ht="15" x14ac:dyDescent="0.2">
      <c r="A39" s="40"/>
      <c r="B39" s="116" t="s">
        <v>24</v>
      </c>
      <c r="C39" s="116" t="s">
        <v>210</v>
      </c>
      <c r="D39" s="75">
        <v>43</v>
      </c>
      <c r="E39" s="76" t="s">
        <v>13</v>
      </c>
      <c r="F39" s="43"/>
      <c r="G39" s="43"/>
      <c r="H39" s="44">
        <f t="shared" si="13"/>
        <v>0</v>
      </c>
      <c r="I39" s="113">
        <f t="shared" si="14"/>
        <v>0</v>
      </c>
      <c r="J39" s="113">
        <f t="shared" si="15"/>
        <v>0</v>
      </c>
      <c r="K39" s="114">
        <f t="shared" si="16"/>
        <v>0</v>
      </c>
    </row>
    <row r="40" spans="1:92" s="7" customFormat="1" ht="15" x14ac:dyDescent="0.2">
      <c r="A40" s="40"/>
      <c r="B40" s="116" t="s">
        <v>26</v>
      </c>
      <c r="C40" s="116" t="s">
        <v>166</v>
      </c>
      <c r="D40" s="75">
        <v>7</v>
      </c>
      <c r="E40" s="76" t="s">
        <v>4</v>
      </c>
      <c r="F40" s="43"/>
      <c r="G40" s="43"/>
      <c r="H40" s="44">
        <f t="shared" si="13"/>
        <v>0</v>
      </c>
      <c r="I40" s="113">
        <f t="shared" si="14"/>
        <v>0</v>
      </c>
      <c r="J40" s="113">
        <f t="shared" si="15"/>
        <v>0</v>
      </c>
      <c r="K40" s="114">
        <f t="shared" si="16"/>
        <v>0</v>
      </c>
    </row>
    <row r="41" spans="1:92" s="3" customFormat="1" ht="15" x14ac:dyDescent="0.2">
      <c r="A41" s="119"/>
      <c r="B41" s="116" t="s">
        <v>25</v>
      </c>
      <c r="C41" s="116" t="s">
        <v>159</v>
      </c>
      <c r="D41" s="75">
        <v>1</v>
      </c>
      <c r="E41" s="76" t="s">
        <v>4</v>
      </c>
      <c r="F41" s="43"/>
      <c r="G41" s="43"/>
      <c r="H41" s="44">
        <f t="shared" si="13"/>
        <v>0</v>
      </c>
      <c r="I41" s="113">
        <f t="shared" si="14"/>
        <v>0</v>
      </c>
      <c r="J41" s="113">
        <f t="shared" si="15"/>
        <v>0</v>
      </c>
      <c r="K41" s="114">
        <f t="shared" si="16"/>
        <v>0</v>
      </c>
    </row>
    <row r="42" spans="1:92" s="3" customFormat="1" ht="30" x14ac:dyDescent="0.2">
      <c r="A42" s="40"/>
      <c r="B42" s="116" t="s">
        <v>27</v>
      </c>
      <c r="C42" s="116" t="s">
        <v>160</v>
      </c>
      <c r="D42" s="75">
        <v>1</v>
      </c>
      <c r="E42" s="76" t="s">
        <v>169</v>
      </c>
      <c r="F42" s="43"/>
      <c r="G42" s="43"/>
      <c r="H42" s="44">
        <f t="shared" si="13"/>
        <v>0</v>
      </c>
      <c r="I42" s="113">
        <f t="shared" si="14"/>
        <v>0</v>
      </c>
      <c r="J42" s="113">
        <f t="shared" si="15"/>
        <v>0</v>
      </c>
      <c r="K42" s="114">
        <f t="shared" si="16"/>
        <v>0</v>
      </c>
    </row>
    <row r="43" spans="1:92" s="3" customFormat="1" ht="30" x14ac:dyDescent="0.2">
      <c r="A43" s="40"/>
      <c r="B43" s="116" t="s">
        <v>29</v>
      </c>
      <c r="C43" s="116" t="s">
        <v>161</v>
      </c>
      <c r="D43" s="75">
        <v>19</v>
      </c>
      <c r="E43" s="76" t="s">
        <v>13</v>
      </c>
      <c r="F43" s="43"/>
      <c r="G43" s="43"/>
      <c r="H43" s="44">
        <f t="shared" si="13"/>
        <v>0</v>
      </c>
      <c r="I43" s="113">
        <f t="shared" si="14"/>
        <v>0</v>
      </c>
      <c r="J43" s="113">
        <f t="shared" si="15"/>
        <v>0</v>
      </c>
      <c r="K43" s="114">
        <f t="shared" si="16"/>
        <v>0</v>
      </c>
    </row>
    <row r="44" spans="1:92" s="3" customFormat="1" ht="75" x14ac:dyDescent="0.2">
      <c r="A44" s="40"/>
      <c r="B44" s="116" t="s">
        <v>30</v>
      </c>
      <c r="C44" s="116" t="s">
        <v>162</v>
      </c>
      <c r="D44" s="75">
        <v>15</v>
      </c>
      <c r="E44" s="76" t="s">
        <v>13</v>
      </c>
      <c r="F44" s="43"/>
      <c r="G44" s="43"/>
      <c r="H44" s="44">
        <f t="shared" si="13"/>
        <v>0</v>
      </c>
      <c r="I44" s="113">
        <f t="shared" si="14"/>
        <v>0</v>
      </c>
      <c r="J44" s="113">
        <f t="shared" si="15"/>
        <v>0</v>
      </c>
      <c r="K44" s="114">
        <f t="shared" si="16"/>
        <v>0</v>
      </c>
    </row>
    <row r="45" spans="1:92" s="3" customFormat="1" ht="30" x14ac:dyDescent="0.2">
      <c r="A45" s="40"/>
      <c r="B45" s="116" t="s">
        <v>31</v>
      </c>
      <c r="C45" s="116" t="s">
        <v>211</v>
      </c>
      <c r="D45" s="75">
        <v>1</v>
      </c>
      <c r="E45" s="76" t="s">
        <v>169</v>
      </c>
      <c r="F45" s="43"/>
      <c r="G45" s="43"/>
      <c r="H45" s="44">
        <f t="shared" si="13"/>
        <v>0</v>
      </c>
      <c r="I45" s="113">
        <f t="shared" si="14"/>
        <v>0</v>
      </c>
      <c r="J45" s="113">
        <f t="shared" si="15"/>
        <v>0</v>
      </c>
      <c r="K45" s="114">
        <f t="shared" si="16"/>
        <v>0</v>
      </c>
    </row>
    <row r="46" spans="1:92" s="3" customFormat="1" ht="15" x14ac:dyDescent="0.2">
      <c r="A46" s="40"/>
      <c r="B46" s="116" t="s">
        <v>28</v>
      </c>
      <c r="C46" s="116" t="s">
        <v>163</v>
      </c>
      <c r="D46" s="75">
        <v>1</v>
      </c>
      <c r="E46" s="76" t="s">
        <v>4</v>
      </c>
      <c r="F46" s="43"/>
      <c r="G46" s="43"/>
      <c r="H46" s="44">
        <f t="shared" si="13"/>
        <v>0</v>
      </c>
      <c r="I46" s="113">
        <f t="shared" si="14"/>
        <v>0</v>
      </c>
      <c r="J46" s="113">
        <f t="shared" si="15"/>
        <v>0</v>
      </c>
      <c r="K46" s="114">
        <f t="shared" si="16"/>
        <v>0</v>
      </c>
    </row>
    <row r="47" spans="1:92" s="3" customFormat="1" ht="15.75" thickBot="1" x14ac:dyDescent="0.25">
      <c r="A47" s="63"/>
      <c r="B47" s="64"/>
      <c r="C47" s="65" t="s">
        <v>49</v>
      </c>
      <c r="D47" s="66"/>
      <c r="E47" s="65"/>
      <c r="F47" s="67">
        <f>SUMPRODUCT(D37:D46,F37:F46)</f>
        <v>0</v>
      </c>
      <c r="G47" s="67">
        <f>SUMPRODUCT(D37:D46,G37:G46)</f>
        <v>0</v>
      </c>
      <c r="H47" s="68">
        <f>SUM(H37:H46)</f>
        <v>0</v>
      </c>
      <c r="I47" s="67">
        <f>SUMPRODUCT(D37:D46,I37:I46)</f>
        <v>0</v>
      </c>
      <c r="J47" s="67">
        <f>SUMPRODUCT(D37:D46,J37:J46)</f>
        <v>0</v>
      </c>
      <c r="K47" s="68">
        <f>SUM(K37:K46)</f>
        <v>0</v>
      </c>
    </row>
    <row r="48" spans="1:92" s="3" customFormat="1" ht="15.75" thickBot="1" x14ac:dyDescent="0.25">
      <c r="A48" s="85"/>
      <c r="B48" s="86"/>
      <c r="C48" s="87" t="s">
        <v>63</v>
      </c>
      <c r="D48" s="88"/>
      <c r="E48" s="87"/>
      <c r="F48" s="89" t="e">
        <f>F47+F33+F30</f>
        <v>#VALUE!</v>
      </c>
      <c r="G48" s="89" t="e">
        <f t="shared" ref="G48:K48" si="17">G47+G33+G30</f>
        <v>#VALUE!</v>
      </c>
      <c r="H48" s="89">
        <f t="shared" si="17"/>
        <v>0</v>
      </c>
      <c r="I48" s="89">
        <f t="shared" si="17"/>
        <v>0</v>
      </c>
      <c r="J48" s="89">
        <f t="shared" si="17"/>
        <v>0</v>
      </c>
      <c r="K48" s="89">
        <f t="shared" si="17"/>
        <v>0</v>
      </c>
    </row>
    <row r="49" spans="1:11" s="3" customFormat="1" ht="15" x14ac:dyDescent="0.2">
      <c r="A49" s="81"/>
      <c r="B49" s="82"/>
      <c r="C49" s="134" t="s">
        <v>60</v>
      </c>
      <c r="D49" s="134"/>
      <c r="E49" s="134"/>
      <c r="F49" s="134"/>
      <c r="G49" s="134"/>
      <c r="H49" s="135"/>
      <c r="I49" s="83"/>
      <c r="J49" s="83"/>
      <c r="K49" s="84"/>
    </row>
    <row r="50" spans="1:11" s="3" customFormat="1" ht="15" x14ac:dyDescent="0.2">
      <c r="A50" s="23"/>
      <c r="B50" s="24" t="s">
        <v>33</v>
      </c>
      <c r="C50" s="25" t="s">
        <v>48</v>
      </c>
      <c r="D50" s="26"/>
      <c r="E50" s="25"/>
      <c r="F50" s="27"/>
      <c r="G50" s="28"/>
      <c r="H50" s="29"/>
      <c r="I50" s="30"/>
      <c r="J50" s="31"/>
      <c r="K50" s="32"/>
    </row>
    <row r="51" spans="1:11" s="3" customFormat="1" ht="15" x14ac:dyDescent="0.2">
      <c r="A51" s="33"/>
      <c r="B51" s="34" t="s">
        <v>34</v>
      </c>
      <c r="C51" s="35" t="s">
        <v>35</v>
      </c>
      <c r="D51" s="36"/>
      <c r="E51" s="35"/>
      <c r="F51" s="37"/>
      <c r="G51" s="37"/>
      <c r="H51" s="38"/>
      <c r="I51" s="39"/>
      <c r="J51" s="37"/>
      <c r="K51" s="38"/>
    </row>
    <row r="52" spans="1:11" s="3" customFormat="1" ht="15" x14ac:dyDescent="0.2">
      <c r="A52" s="40"/>
      <c r="B52" s="74" t="s">
        <v>10</v>
      </c>
      <c r="C52" s="41" t="s">
        <v>149</v>
      </c>
      <c r="D52" s="75">
        <v>1</v>
      </c>
      <c r="E52" s="76" t="s">
        <v>4</v>
      </c>
      <c r="F52" s="42" t="s">
        <v>23</v>
      </c>
      <c r="G52" s="43"/>
      <c r="H52" s="44">
        <f t="shared" ref="H52:H62" si="18">SUM(F52,G52)*D52</f>
        <v>0</v>
      </c>
      <c r="I52" s="112" t="s">
        <v>23</v>
      </c>
      <c r="J52" s="113">
        <f>TRUNC(G52*(1+$K$4),2)</f>
        <v>0</v>
      </c>
      <c r="K52" s="114">
        <f t="shared" ref="K52:K62" si="19">SUM(I52:J52)*D52</f>
        <v>0</v>
      </c>
    </row>
    <row r="53" spans="1:11" s="3" customFormat="1" ht="45" x14ac:dyDescent="0.2">
      <c r="A53" s="40"/>
      <c r="B53" s="74" t="s">
        <v>11</v>
      </c>
      <c r="C53" s="41" t="s">
        <v>208</v>
      </c>
      <c r="D53" s="75">
        <v>5</v>
      </c>
      <c r="E53" s="76" t="s">
        <v>37</v>
      </c>
      <c r="F53" s="42" t="s">
        <v>23</v>
      </c>
      <c r="G53" s="43"/>
      <c r="H53" s="44">
        <f t="shared" si="18"/>
        <v>0</v>
      </c>
      <c r="I53" s="112" t="s">
        <v>23</v>
      </c>
      <c r="J53" s="113">
        <f>TRUNC(G53*(1+$K$4),2)</f>
        <v>0</v>
      </c>
      <c r="K53" s="114">
        <f t="shared" si="19"/>
        <v>0</v>
      </c>
    </row>
    <row r="54" spans="1:11" s="3" customFormat="1" ht="15" x14ac:dyDescent="0.2">
      <c r="A54" s="33"/>
      <c r="B54" s="34" t="s">
        <v>38</v>
      </c>
      <c r="C54" s="35" t="s">
        <v>151</v>
      </c>
      <c r="D54" s="36"/>
      <c r="E54" s="35"/>
      <c r="F54" s="37"/>
      <c r="G54" s="37"/>
      <c r="H54" s="38"/>
      <c r="I54" s="39"/>
      <c r="J54" s="37"/>
      <c r="K54" s="38"/>
    </row>
    <row r="55" spans="1:11" s="3" customFormat="1" ht="30" x14ac:dyDescent="0.2">
      <c r="A55" s="40"/>
      <c r="B55" s="74" t="s">
        <v>12</v>
      </c>
      <c r="C55" s="41" t="s">
        <v>164</v>
      </c>
      <c r="D55" s="75">
        <v>28</v>
      </c>
      <c r="E55" s="76" t="s">
        <v>36</v>
      </c>
      <c r="F55" s="62"/>
      <c r="G55" s="43"/>
      <c r="H55" s="44">
        <f t="shared" si="18"/>
        <v>0</v>
      </c>
      <c r="I55" s="113">
        <f t="shared" ref="I55:I62" si="20">TRUNC(F55*(1+$K$4),2)</f>
        <v>0</v>
      </c>
      <c r="J55" s="113">
        <f t="shared" ref="J55:J62" si="21">TRUNC(G55*(1+$K$4),2)</f>
        <v>0</v>
      </c>
      <c r="K55" s="114">
        <f t="shared" si="19"/>
        <v>0</v>
      </c>
    </row>
    <row r="56" spans="1:11" s="3" customFormat="1" ht="15" x14ac:dyDescent="0.2">
      <c r="A56" s="40"/>
      <c r="B56" s="74" t="s">
        <v>14</v>
      </c>
      <c r="C56" s="41" t="s">
        <v>209</v>
      </c>
      <c r="D56" s="75">
        <v>8</v>
      </c>
      <c r="E56" s="76" t="s">
        <v>13</v>
      </c>
      <c r="F56" s="62"/>
      <c r="G56" s="43"/>
      <c r="H56" s="44">
        <f t="shared" si="18"/>
        <v>0</v>
      </c>
      <c r="I56" s="113">
        <f t="shared" si="20"/>
        <v>0</v>
      </c>
      <c r="J56" s="113">
        <f t="shared" si="21"/>
        <v>0</v>
      </c>
      <c r="K56" s="114">
        <f t="shared" si="19"/>
        <v>0</v>
      </c>
    </row>
    <row r="57" spans="1:11" s="3" customFormat="1" ht="15" x14ac:dyDescent="0.2">
      <c r="A57" s="40"/>
      <c r="B57" s="74" t="s">
        <v>15</v>
      </c>
      <c r="C57" s="41" t="s">
        <v>152</v>
      </c>
      <c r="D57" s="75">
        <v>3</v>
      </c>
      <c r="E57" s="76" t="s">
        <v>36</v>
      </c>
      <c r="F57" s="62"/>
      <c r="G57" s="43"/>
      <c r="H57" s="44">
        <f t="shared" si="18"/>
        <v>0</v>
      </c>
      <c r="I57" s="113">
        <f t="shared" si="20"/>
        <v>0</v>
      </c>
      <c r="J57" s="113">
        <f t="shared" si="21"/>
        <v>0</v>
      </c>
      <c r="K57" s="114">
        <f t="shared" si="19"/>
        <v>0</v>
      </c>
    </row>
    <row r="58" spans="1:11" s="3" customFormat="1" ht="15" x14ac:dyDescent="0.2">
      <c r="A58" s="40"/>
      <c r="B58" s="74" t="s">
        <v>16</v>
      </c>
      <c r="C58" s="41" t="s">
        <v>153</v>
      </c>
      <c r="D58" s="75">
        <v>72</v>
      </c>
      <c r="E58" s="76" t="s">
        <v>4</v>
      </c>
      <c r="F58" s="62"/>
      <c r="G58" s="43"/>
      <c r="H58" s="44">
        <f t="shared" si="18"/>
        <v>0</v>
      </c>
      <c r="I58" s="113">
        <f t="shared" si="20"/>
        <v>0</v>
      </c>
      <c r="J58" s="113">
        <f t="shared" si="21"/>
        <v>0</v>
      </c>
      <c r="K58" s="114">
        <f t="shared" si="19"/>
        <v>0</v>
      </c>
    </row>
    <row r="59" spans="1:11" s="3" customFormat="1" ht="30" x14ac:dyDescent="0.2">
      <c r="A59" s="40"/>
      <c r="B59" s="74" t="s">
        <v>17</v>
      </c>
      <c r="C59" s="41" t="s">
        <v>154</v>
      </c>
      <c r="D59" s="75">
        <v>4</v>
      </c>
      <c r="E59" s="76" t="s">
        <v>4</v>
      </c>
      <c r="F59" s="62"/>
      <c r="G59" s="43"/>
      <c r="H59" s="44">
        <f t="shared" si="18"/>
        <v>0</v>
      </c>
      <c r="I59" s="113">
        <f t="shared" si="20"/>
        <v>0</v>
      </c>
      <c r="J59" s="113">
        <f t="shared" si="21"/>
        <v>0</v>
      </c>
      <c r="K59" s="114">
        <f t="shared" si="19"/>
        <v>0</v>
      </c>
    </row>
    <row r="60" spans="1:11" s="3" customFormat="1" ht="15" x14ac:dyDescent="0.2">
      <c r="A60" s="40"/>
      <c r="B60" s="74" t="s">
        <v>39</v>
      </c>
      <c r="C60" s="41" t="s">
        <v>250</v>
      </c>
      <c r="D60" s="75">
        <v>2</v>
      </c>
      <c r="E60" s="76" t="s">
        <v>4</v>
      </c>
      <c r="F60" s="62"/>
      <c r="G60" s="43"/>
      <c r="H60" s="44">
        <f t="shared" si="18"/>
        <v>0</v>
      </c>
      <c r="I60" s="113">
        <f t="shared" si="20"/>
        <v>0</v>
      </c>
      <c r="J60" s="113">
        <f t="shared" si="21"/>
        <v>0</v>
      </c>
      <c r="K60" s="114">
        <f t="shared" si="19"/>
        <v>0</v>
      </c>
    </row>
    <row r="61" spans="1:11" s="3" customFormat="1" ht="15" x14ac:dyDescent="0.2">
      <c r="A61" s="40"/>
      <c r="B61" s="74" t="s">
        <v>40</v>
      </c>
      <c r="C61" s="41" t="s">
        <v>46</v>
      </c>
      <c r="D61" s="75">
        <v>117</v>
      </c>
      <c r="E61" s="76" t="s">
        <v>36</v>
      </c>
      <c r="F61" s="43"/>
      <c r="G61" s="43"/>
      <c r="H61" s="44">
        <f t="shared" si="18"/>
        <v>0</v>
      </c>
      <c r="I61" s="113">
        <f t="shared" si="20"/>
        <v>0</v>
      </c>
      <c r="J61" s="113">
        <f t="shared" si="21"/>
        <v>0</v>
      </c>
      <c r="K61" s="114">
        <f t="shared" si="19"/>
        <v>0</v>
      </c>
    </row>
    <row r="62" spans="1:11" s="3" customFormat="1" ht="15" x14ac:dyDescent="0.2">
      <c r="A62" s="45"/>
      <c r="B62" s="74" t="s">
        <v>41</v>
      </c>
      <c r="C62" s="47" t="s">
        <v>47</v>
      </c>
      <c r="D62" s="48">
        <v>117</v>
      </c>
      <c r="E62" s="49" t="s">
        <v>36</v>
      </c>
      <c r="F62" s="50"/>
      <c r="G62" s="50"/>
      <c r="H62" s="44">
        <f t="shared" si="18"/>
        <v>0</v>
      </c>
      <c r="I62" s="113">
        <f t="shared" si="20"/>
        <v>0</v>
      </c>
      <c r="J62" s="113">
        <f t="shared" si="21"/>
        <v>0</v>
      </c>
      <c r="K62" s="114">
        <f t="shared" si="19"/>
        <v>0</v>
      </c>
    </row>
    <row r="63" spans="1:11" s="3" customFormat="1" ht="15" x14ac:dyDescent="0.2">
      <c r="A63" s="21"/>
      <c r="B63" s="22"/>
      <c r="C63" s="51" t="s">
        <v>42</v>
      </c>
      <c r="D63" s="52"/>
      <c r="E63" s="51"/>
      <c r="F63" s="53">
        <f>SUMPRODUCT(D52:D62,F52:F62)</f>
        <v>0</v>
      </c>
      <c r="G63" s="53">
        <f>SUMPRODUCT(D52:D62,G52:G62)</f>
        <v>0</v>
      </c>
      <c r="H63" s="54">
        <f>SUM(H52:H62)</f>
        <v>0</v>
      </c>
      <c r="I63" s="53">
        <f>SUMPRODUCT(I52:I62,D52:D62)</f>
        <v>0</v>
      </c>
      <c r="J63" s="53">
        <f>SUMPRODUCT(J52:J62,D52:D62)</f>
        <v>0</v>
      </c>
      <c r="K63" s="54">
        <f>SUM(K52:K62)</f>
        <v>0</v>
      </c>
    </row>
    <row r="64" spans="1:11" s="3" customFormat="1" ht="15" x14ac:dyDescent="0.2">
      <c r="A64" s="56"/>
      <c r="B64" s="24" t="s">
        <v>43</v>
      </c>
      <c r="C64" s="25" t="s">
        <v>155</v>
      </c>
      <c r="D64" s="26"/>
      <c r="E64" s="25"/>
      <c r="F64" s="27"/>
      <c r="G64" s="57"/>
      <c r="H64" s="58"/>
      <c r="I64" s="59"/>
      <c r="J64" s="60"/>
      <c r="K64" s="61"/>
    </row>
    <row r="65" spans="1:92" s="3" customFormat="1" ht="75" x14ac:dyDescent="0.2">
      <c r="A65" s="33"/>
      <c r="B65" s="74">
        <v>1</v>
      </c>
      <c r="C65" s="41" t="s">
        <v>226</v>
      </c>
      <c r="D65" s="75">
        <v>17</v>
      </c>
      <c r="E65" s="76" t="s">
        <v>36</v>
      </c>
      <c r="F65" s="43"/>
      <c r="G65" s="43"/>
      <c r="H65" s="44">
        <f t="shared" ref="H65" si="22">SUM(F65,G65)*D65</f>
        <v>0</v>
      </c>
      <c r="I65" s="113">
        <f t="shared" ref="I65" si="23">TRUNC(F65*(1+$K$4),2)</f>
        <v>0</v>
      </c>
      <c r="J65" s="113">
        <f t="shared" ref="J65" si="24">TRUNC(G65*(1+$K$4),2)</f>
        <v>0</v>
      </c>
      <c r="K65" s="114">
        <f t="shared" ref="K65" si="25">SUM(I65:J65)*D65</f>
        <v>0</v>
      </c>
    </row>
    <row r="66" spans="1:92" s="3" customFormat="1" ht="15" x14ac:dyDescent="0.2">
      <c r="A66" s="21"/>
      <c r="B66" s="22"/>
      <c r="C66" s="51" t="s">
        <v>168</v>
      </c>
      <c r="D66" s="52"/>
      <c r="E66" s="51"/>
      <c r="F66" s="53" t="e">
        <f>SUMPRODUCT(D65,F65)</f>
        <v>#VALUE!</v>
      </c>
      <c r="G66" s="53" t="e">
        <f>SUMPRODUCT(D65,G65)</f>
        <v>#VALUE!</v>
      </c>
      <c r="H66" s="54">
        <f>H65</f>
        <v>0</v>
      </c>
      <c r="I66" s="53">
        <f>SUMPRODUCT(D65,I65)</f>
        <v>0</v>
      </c>
      <c r="J66" s="53">
        <f>SUMPRODUCT(D65,J65)</f>
        <v>0</v>
      </c>
      <c r="K66" s="54">
        <f>K65</f>
        <v>0</v>
      </c>
    </row>
    <row r="67" spans="1:92" s="3" customFormat="1" ht="15" x14ac:dyDescent="0.2">
      <c r="A67" s="56"/>
      <c r="B67" s="24" t="s">
        <v>44</v>
      </c>
      <c r="C67" s="25" t="s">
        <v>156</v>
      </c>
      <c r="D67" s="26"/>
      <c r="E67" s="25"/>
      <c r="F67" s="27"/>
      <c r="G67" s="57"/>
      <c r="H67" s="58"/>
      <c r="I67" s="59"/>
      <c r="J67" s="60"/>
      <c r="K67" s="61"/>
    </row>
    <row r="68" spans="1:92" s="3" customFormat="1" ht="15" x14ac:dyDescent="0.2">
      <c r="A68" s="33"/>
      <c r="B68" s="34">
        <v>1</v>
      </c>
      <c r="C68" s="35" t="s">
        <v>157</v>
      </c>
      <c r="D68" s="36"/>
      <c r="E68" s="35"/>
      <c r="F68" s="37"/>
      <c r="G68" s="37"/>
      <c r="H68" s="38"/>
      <c r="I68" s="55"/>
      <c r="J68" s="37"/>
      <c r="K68" s="38"/>
    </row>
    <row r="69" spans="1:92" s="3" customFormat="1" ht="30" x14ac:dyDescent="0.2">
      <c r="A69" s="115"/>
      <c r="B69" s="116" t="s">
        <v>10</v>
      </c>
      <c r="C69" s="116" t="s">
        <v>158</v>
      </c>
      <c r="D69" s="117"/>
      <c r="E69" s="118"/>
      <c r="F69" s="42"/>
      <c r="G69" s="42"/>
      <c r="H69" s="44"/>
      <c r="I69" s="113"/>
      <c r="J69" s="113"/>
      <c r="K69" s="114"/>
    </row>
    <row r="70" spans="1:92" s="3" customFormat="1" ht="15" x14ac:dyDescent="0.2">
      <c r="A70" s="40"/>
      <c r="B70" s="116" t="s">
        <v>45</v>
      </c>
      <c r="C70" s="116" t="s">
        <v>165</v>
      </c>
      <c r="D70" s="75">
        <v>151</v>
      </c>
      <c r="E70" s="76" t="s">
        <v>13</v>
      </c>
      <c r="F70" s="43"/>
      <c r="G70" s="43"/>
      <c r="H70" s="44">
        <f t="shared" ref="H70:H79" si="26">SUM(F70,G70)*D70</f>
        <v>0</v>
      </c>
      <c r="I70" s="113">
        <f t="shared" ref="I70:I79" si="27">TRUNC(F70*(1+$K$4),2)</f>
        <v>0</v>
      </c>
      <c r="J70" s="113">
        <f t="shared" ref="J70:J79" si="28">TRUNC(G70*(1+$K$4),2)</f>
        <v>0</v>
      </c>
      <c r="K70" s="114">
        <f t="shared" ref="K70:K79" si="29">SUM(I70:J70)*D70</f>
        <v>0</v>
      </c>
    </row>
    <row r="71" spans="1:92" s="3" customFormat="1" ht="45" x14ac:dyDescent="0.2">
      <c r="A71" s="40"/>
      <c r="B71" s="116" t="s">
        <v>11</v>
      </c>
      <c r="C71" s="116" t="s">
        <v>167</v>
      </c>
      <c r="D71" s="75">
        <v>1</v>
      </c>
      <c r="E71" s="76" t="s">
        <v>4</v>
      </c>
      <c r="F71" s="62"/>
      <c r="G71" s="43"/>
      <c r="H71" s="44">
        <f t="shared" si="26"/>
        <v>0</v>
      </c>
      <c r="I71" s="113">
        <f t="shared" si="27"/>
        <v>0</v>
      </c>
      <c r="J71" s="113">
        <f t="shared" si="28"/>
        <v>0</v>
      </c>
      <c r="K71" s="114">
        <f t="shared" si="29"/>
        <v>0</v>
      </c>
    </row>
    <row r="72" spans="1:92" s="3" customFormat="1" ht="15" x14ac:dyDescent="0.2">
      <c r="A72" s="40"/>
      <c r="B72" s="116" t="s">
        <v>24</v>
      </c>
      <c r="C72" s="116" t="s">
        <v>210</v>
      </c>
      <c r="D72" s="75">
        <v>112</v>
      </c>
      <c r="E72" s="76" t="s">
        <v>13</v>
      </c>
      <c r="F72" s="43"/>
      <c r="G72" s="43"/>
      <c r="H72" s="44">
        <f t="shared" si="26"/>
        <v>0</v>
      </c>
      <c r="I72" s="113">
        <f t="shared" si="27"/>
        <v>0</v>
      </c>
      <c r="J72" s="113">
        <f t="shared" si="28"/>
        <v>0</v>
      </c>
      <c r="K72" s="114">
        <f t="shared" si="29"/>
        <v>0</v>
      </c>
    </row>
    <row r="73" spans="1:92" s="15" customFormat="1" ht="15" x14ac:dyDescent="0.2">
      <c r="A73" s="40"/>
      <c r="B73" s="116" t="s">
        <v>26</v>
      </c>
      <c r="C73" s="116" t="s">
        <v>166</v>
      </c>
      <c r="D73" s="75">
        <v>15</v>
      </c>
      <c r="E73" s="76" t="s">
        <v>4</v>
      </c>
      <c r="F73" s="43"/>
      <c r="G73" s="43"/>
      <c r="H73" s="44">
        <f t="shared" si="26"/>
        <v>0</v>
      </c>
      <c r="I73" s="113">
        <f t="shared" si="27"/>
        <v>0</v>
      </c>
      <c r="J73" s="113">
        <f t="shared" si="28"/>
        <v>0</v>
      </c>
      <c r="K73" s="114">
        <f t="shared" si="29"/>
        <v>0</v>
      </c>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row>
    <row r="74" spans="1:92" s="16" customFormat="1" ht="15.75" x14ac:dyDescent="0.25">
      <c r="A74" s="119"/>
      <c r="B74" s="116" t="s">
        <v>25</v>
      </c>
      <c r="C74" s="116" t="s">
        <v>159</v>
      </c>
      <c r="D74" s="75">
        <v>1</v>
      </c>
      <c r="E74" s="76" t="s">
        <v>4</v>
      </c>
      <c r="F74" s="43"/>
      <c r="G74" s="43"/>
      <c r="H74" s="44">
        <f t="shared" si="26"/>
        <v>0</v>
      </c>
      <c r="I74" s="113">
        <f t="shared" si="27"/>
        <v>0</v>
      </c>
      <c r="J74" s="113">
        <f t="shared" si="28"/>
        <v>0</v>
      </c>
      <c r="K74" s="114">
        <f t="shared" si="29"/>
        <v>0</v>
      </c>
    </row>
    <row r="75" spans="1:92" s="14" customFormat="1" ht="30" x14ac:dyDescent="0.2">
      <c r="A75" s="40"/>
      <c r="B75" s="116" t="s">
        <v>27</v>
      </c>
      <c r="C75" s="116" t="s">
        <v>160</v>
      </c>
      <c r="D75" s="75">
        <v>1</v>
      </c>
      <c r="E75" s="76" t="s">
        <v>169</v>
      </c>
      <c r="F75" s="43"/>
      <c r="G75" s="43"/>
      <c r="H75" s="44">
        <f t="shared" si="26"/>
        <v>0</v>
      </c>
      <c r="I75" s="113">
        <f t="shared" si="27"/>
        <v>0</v>
      </c>
      <c r="J75" s="113">
        <f t="shared" si="28"/>
        <v>0</v>
      </c>
      <c r="K75" s="114">
        <f t="shared" si="29"/>
        <v>0</v>
      </c>
    </row>
    <row r="76" spans="1:92" s="14" customFormat="1" ht="30" x14ac:dyDescent="0.2">
      <c r="A76" s="40"/>
      <c r="B76" s="116" t="s">
        <v>29</v>
      </c>
      <c r="C76" s="116" t="s">
        <v>161</v>
      </c>
      <c r="D76" s="75">
        <v>25</v>
      </c>
      <c r="E76" s="76" t="s">
        <v>13</v>
      </c>
      <c r="F76" s="43"/>
      <c r="G76" s="43"/>
      <c r="H76" s="44">
        <f t="shared" si="26"/>
        <v>0</v>
      </c>
      <c r="I76" s="113">
        <f t="shared" si="27"/>
        <v>0</v>
      </c>
      <c r="J76" s="113">
        <f t="shared" si="28"/>
        <v>0</v>
      </c>
      <c r="K76" s="114">
        <f t="shared" si="29"/>
        <v>0</v>
      </c>
    </row>
    <row r="77" spans="1:92" s="13" customFormat="1" ht="75" x14ac:dyDescent="0.2">
      <c r="A77" s="40"/>
      <c r="B77" s="116" t="s">
        <v>30</v>
      </c>
      <c r="C77" s="116" t="s">
        <v>162</v>
      </c>
      <c r="D77" s="75">
        <v>136</v>
      </c>
      <c r="E77" s="76" t="s">
        <v>13</v>
      </c>
      <c r="F77" s="43"/>
      <c r="G77" s="43"/>
      <c r="H77" s="44">
        <f t="shared" si="26"/>
        <v>0</v>
      </c>
      <c r="I77" s="113">
        <f t="shared" si="27"/>
        <v>0</v>
      </c>
      <c r="J77" s="113">
        <f t="shared" si="28"/>
        <v>0</v>
      </c>
      <c r="K77" s="114">
        <f t="shared" si="29"/>
        <v>0</v>
      </c>
    </row>
    <row r="78" spans="1:92" s="13" customFormat="1" ht="30" x14ac:dyDescent="0.2">
      <c r="A78" s="40"/>
      <c r="B78" s="116" t="s">
        <v>31</v>
      </c>
      <c r="C78" s="116" t="s">
        <v>211</v>
      </c>
      <c r="D78" s="75">
        <v>1</v>
      </c>
      <c r="E78" s="76" t="s">
        <v>169</v>
      </c>
      <c r="F78" s="43"/>
      <c r="G78" s="43"/>
      <c r="H78" s="44">
        <f t="shared" si="26"/>
        <v>0</v>
      </c>
      <c r="I78" s="113">
        <f t="shared" si="27"/>
        <v>0</v>
      </c>
      <c r="J78" s="113">
        <f t="shared" si="28"/>
        <v>0</v>
      </c>
      <c r="K78" s="114">
        <f t="shared" si="29"/>
        <v>0</v>
      </c>
    </row>
    <row r="79" spans="1:92" s="13" customFormat="1" ht="15" x14ac:dyDescent="0.2">
      <c r="A79" s="40"/>
      <c r="B79" s="116" t="s">
        <v>28</v>
      </c>
      <c r="C79" s="116" t="s">
        <v>163</v>
      </c>
      <c r="D79" s="75">
        <v>1</v>
      </c>
      <c r="E79" s="76" t="s">
        <v>4</v>
      </c>
      <c r="F79" s="43"/>
      <c r="G79" s="43"/>
      <c r="H79" s="44">
        <f t="shared" si="26"/>
        <v>0</v>
      </c>
      <c r="I79" s="113">
        <f t="shared" si="27"/>
        <v>0</v>
      </c>
      <c r="J79" s="113">
        <f t="shared" si="28"/>
        <v>0</v>
      </c>
      <c r="K79" s="114">
        <f t="shared" si="29"/>
        <v>0</v>
      </c>
    </row>
    <row r="80" spans="1:92" s="13" customFormat="1" ht="15.75" thickBot="1" x14ac:dyDescent="0.25">
      <c r="A80" s="63"/>
      <c r="B80" s="64"/>
      <c r="C80" s="65" t="s">
        <v>49</v>
      </c>
      <c r="D80" s="66"/>
      <c r="E80" s="65"/>
      <c r="F80" s="67">
        <f>SUMPRODUCT(D70:D79,F70:F79)</f>
        <v>0</v>
      </c>
      <c r="G80" s="67">
        <f>SUMPRODUCT(D70:D79,G70:G79)</f>
        <v>0</v>
      </c>
      <c r="H80" s="68">
        <f>SUM(H70:H79)</f>
        <v>0</v>
      </c>
      <c r="I80" s="67">
        <f>SUMPRODUCT(D70:D79,I70:I79)</f>
        <v>0</v>
      </c>
      <c r="J80" s="67">
        <f>SUMPRODUCT(D70:D79,J70:J79)</f>
        <v>0</v>
      </c>
      <c r="K80" s="68">
        <f>SUM(K70:K79)</f>
        <v>0</v>
      </c>
    </row>
    <row r="81" spans="1:11" s="13" customFormat="1" ht="15.75" thickBot="1" x14ac:dyDescent="0.25">
      <c r="A81" s="85"/>
      <c r="B81" s="86"/>
      <c r="C81" s="87" t="s">
        <v>61</v>
      </c>
      <c r="D81" s="88"/>
      <c r="E81" s="87"/>
      <c r="F81" s="89" t="e">
        <f>F80+F66+F63</f>
        <v>#VALUE!</v>
      </c>
      <c r="G81" s="89" t="e">
        <f t="shared" ref="G81" si="30">G80+G66+G63</f>
        <v>#VALUE!</v>
      </c>
      <c r="H81" s="89">
        <f t="shared" ref="H81" si="31">H80+H66+H63</f>
        <v>0</v>
      </c>
      <c r="I81" s="89">
        <f t="shared" ref="I81" si="32">I80+I66+I63</f>
        <v>0</v>
      </c>
      <c r="J81" s="89">
        <f t="shared" ref="J81" si="33">J80+J66+J63</f>
        <v>0</v>
      </c>
      <c r="K81" s="89">
        <f t="shared" ref="K81" si="34">K80+K66+K63</f>
        <v>0</v>
      </c>
    </row>
    <row r="82" spans="1:11" s="13" customFormat="1" ht="15" x14ac:dyDescent="0.2">
      <c r="A82" s="81"/>
      <c r="B82" s="82"/>
      <c r="C82" s="134" t="s">
        <v>171</v>
      </c>
      <c r="D82" s="134"/>
      <c r="E82" s="134"/>
      <c r="F82" s="134"/>
      <c r="G82" s="134"/>
      <c r="H82" s="135"/>
      <c r="I82" s="83"/>
      <c r="J82" s="83"/>
      <c r="K82" s="84"/>
    </row>
    <row r="83" spans="1:11" s="13" customFormat="1" ht="15" x14ac:dyDescent="0.2">
      <c r="A83" s="23"/>
      <c r="B83" s="24" t="s">
        <v>33</v>
      </c>
      <c r="C83" s="25" t="s">
        <v>48</v>
      </c>
      <c r="D83" s="26"/>
      <c r="E83" s="25"/>
      <c r="F83" s="27"/>
      <c r="G83" s="28"/>
      <c r="H83" s="29"/>
      <c r="I83" s="30"/>
      <c r="J83" s="31"/>
      <c r="K83" s="32"/>
    </row>
    <row r="84" spans="1:11" s="13" customFormat="1" ht="15" x14ac:dyDescent="0.2">
      <c r="A84" s="33"/>
      <c r="B84" s="34" t="s">
        <v>34</v>
      </c>
      <c r="C84" s="35" t="s">
        <v>35</v>
      </c>
      <c r="D84" s="36"/>
      <c r="E84" s="35"/>
      <c r="F84" s="37"/>
      <c r="G84" s="37"/>
      <c r="H84" s="38"/>
      <c r="I84" s="39"/>
      <c r="J84" s="37"/>
      <c r="K84" s="38"/>
    </row>
    <row r="85" spans="1:11" s="13" customFormat="1" ht="15" x14ac:dyDescent="0.2">
      <c r="A85" s="40"/>
      <c r="B85" s="74" t="s">
        <v>10</v>
      </c>
      <c r="C85" s="41" t="s">
        <v>149</v>
      </c>
      <c r="D85" s="75">
        <v>1</v>
      </c>
      <c r="E85" s="76" t="s">
        <v>4</v>
      </c>
      <c r="F85" s="42" t="s">
        <v>23</v>
      </c>
      <c r="G85" s="43"/>
      <c r="H85" s="44">
        <f t="shared" ref="H85:H86" si="35">SUM(F85,G85)*D85</f>
        <v>0</v>
      </c>
      <c r="I85" s="112" t="s">
        <v>23</v>
      </c>
      <c r="J85" s="113">
        <f>TRUNC(G85*(1+$K$4),2)</f>
        <v>0</v>
      </c>
      <c r="K85" s="114">
        <f t="shared" ref="K85:K86" si="36">SUM(I85:J85)*D85</f>
        <v>0</v>
      </c>
    </row>
    <row r="86" spans="1:11" s="13" customFormat="1" ht="45" x14ac:dyDescent="0.2">
      <c r="A86" s="40"/>
      <c r="B86" s="74" t="s">
        <v>11</v>
      </c>
      <c r="C86" s="41" t="s">
        <v>208</v>
      </c>
      <c r="D86" s="75">
        <v>5</v>
      </c>
      <c r="E86" s="76" t="s">
        <v>37</v>
      </c>
      <c r="F86" s="42" t="s">
        <v>23</v>
      </c>
      <c r="G86" s="43"/>
      <c r="H86" s="44">
        <f t="shared" si="35"/>
        <v>0</v>
      </c>
      <c r="I86" s="112" t="s">
        <v>23</v>
      </c>
      <c r="J86" s="113">
        <f t="shared" ref="J86" si="37">TRUNC(G86*(1+$K$4),2)</f>
        <v>0</v>
      </c>
      <c r="K86" s="114">
        <f t="shared" si="36"/>
        <v>0</v>
      </c>
    </row>
    <row r="87" spans="1:11" s="13" customFormat="1" ht="15" x14ac:dyDescent="0.2">
      <c r="A87" s="33"/>
      <c r="B87" s="34" t="s">
        <v>38</v>
      </c>
      <c r="C87" s="35" t="s">
        <v>151</v>
      </c>
      <c r="D87" s="36"/>
      <c r="E87" s="35"/>
      <c r="F87" s="37"/>
      <c r="G87" s="37"/>
      <c r="H87" s="38"/>
      <c r="I87" s="39"/>
      <c r="J87" s="37"/>
      <c r="K87" s="38"/>
    </row>
    <row r="88" spans="1:11" s="13" customFormat="1" ht="30" x14ac:dyDescent="0.2">
      <c r="A88" s="40"/>
      <c r="B88" s="74" t="s">
        <v>12</v>
      </c>
      <c r="C88" s="41" t="s">
        <v>164</v>
      </c>
      <c r="D88" s="75">
        <v>18</v>
      </c>
      <c r="E88" s="76" t="s">
        <v>36</v>
      </c>
      <c r="F88" s="62"/>
      <c r="G88" s="43"/>
      <c r="H88" s="44">
        <f t="shared" ref="H88:H95" si="38">SUM(F88,G88)*D88</f>
        <v>0</v>
      </c>
      <c r="I88" s="113">
        <f t="shared" ref="I88:I95" si="39">TRUNC(F88*(1+$K$4),2)</f>
        <v>0</v>
      </c>
      <c r="J88" s="113">
        <f t="shared" ref="J88:J95" si="40">TRUNC(G88*(1+$K$4),2)</f>
        <v>0</v>
      </c>
      <c r="K88" s="114">
        <f t="shared" ref="K88:K95" si="41">SUM(I88:J88)*D88</f>
        <v>0</v>
      </c>
    </row>
    <row r="89" spans="1:11" s="13" customFormat="1" ht="15" x14ac:dyDescent="0.2">
      <c r="A89" s="40"/>
      <c r="B89" s="74" t="s">
        <v>14</v>
      </c>
      <c r="C89" s="41" t="s">
        <v>209</v>
      </c>
      <c r="D89" s="75">
        <v>12</v>
      </c>
      <c r="E89" s="76" t="s">
        <v>13</v>
      </c>
      <c r="F89" s="62"/>
      <c r="G89" s="43"/>
      <c r="H89" s="44">
        <f t="shared" si="38"/>
        <v>0</v>
      </c>
      <c r="I89" s="113">
        <f t="shared" si="39"/>
        <v>0</v>
      </c>
      <c r="J89" s="113">
        <f t="shared" si="40"/>
        <v>0</v>
      </c>
      <c r="K89" s="114">
        <f t="shared" si="41"/>
        <v>0</v>
      </c>
    </row>
    <row r="90" spans="1:11" s="13" customFormat="1" ht="15" x14ac:dyDescent="0.2">
      <c r="A90" s="40"/>
      <c r="B90" s="74" t="s">
        <v>15</v>
      </c>
      <c r="C90" s="41" t="s">
        <v>152</v>
      </c>
      <c r="D90" s="75">
        <v>1</v>
      </c>
      <c r="E90" s="76" t="s">
        <v>36</v>
      </c>
      <c r="F90" s="62"/>
      <c r="G90" s="43"/>
      <c r="H90" s="44">
        <f t="shared" si="38"/>
        <v>0</v>
      </c>
      <c r="I90" s="113">
        <f t="shared" si="39"/>
        <v>0</v>
      </c>
      <c r="J90" s="113">
        <f t="shared" si="40"/>
        <v>0</v>
      </c>
      <c r="K90" s="114">
        <f t="shared" si="41"/>
        <v>0</v>
      </c>
    </row>
    <row r="91" spans="1:11" s="13" customFormat="1" ht="15" x14ac:dyDescent="0.2">
      <c r="A91" s="40"/>
      <c r="B91" s="74" t="s">
        <v>16</v>
      </c>
      <c r="C91" s="41" t="s">
        <v>153</v>
      </c>
      <c r="D91" s="75">
        <v>12</v>
      </c>
      <c r="E91" s="76" t="s">
        <v>4</v>
      </c>
      <c r="F91" s="62"/>
      <c r="G91" s="43"/>
      <c r="H91" s="44">
        <f t="shared" si="38"/>
        <v>0</v>
      </c>
      <c r="I91" s="113">
        <f t="shared" si="39"/>
        <v>0</v>
      </c>
      <c r="J91" s="113">
        <f t="shared" si="40"/>
        <v>0</v>
      </c>
      <c r="K91" s="114">
        <f t="shared" si="41"/>
        <v>0</v>
      </c>
    </row>
    <row r="92" spans="1:11" s="13" customFormat="1" ht="30" x14ac:dyDescent="0.2">
      <c r="A92" s="40"/>
      <c r="B92" s="74" t="s">
        <v>17</v>
      </c>
      <c r="C92" s="41" t="s">
        <v>154</v>
      </c>
      <c r="D92" s="75">
        <v>3</v>
      </c>
      <c r="E92" s="76" t="s">
        <v>4</v>
      </c>
      <c r="F92" s="62"/>
      <c r="G92" s="43"/>
      <c r="H92" s="44">
        <f t="shared" si="38"/>
        <v>0</v>
      </c>
      <c r="I92" s="113">
        <f t="shared" si="39"/>
        <v>0</v>
      </c>
      <c r="J92" s="113">
        <f t="shared" si="40"/>
        <v>0</v>
      </c>
      <c r="K92" s="114">
        <f t="shared" si="41"/>
        <v>0</v>
      </c>
    </row>
    <row r="93" spans="1:11" s="13" customFormat="1" ht="15" x14ac:dyDescent="0.2">
      <c r="A93" s="40"/>
      <c r="B93" s="74" t="s">
        <v>39</v>
      </c>
      <c r="C93" s="41" t="s">
        <v>250</v>
      </c>
      <c r="D93" s="75">
        <v>2</v>
      </c>
      <c r="E93" s="76" t="s">
        <v>4</v>
      </c>
      <c r="F93" s="62"/>
      <c r="G93" s="43"/>
      <c r="H93" s="44">
        <f t="shared" si="38"/>
        <v>0</v>
      </c>
      <c r="I93" s="113">
        <f t="shared" si="39"/>
        <v>0</v>
      </c>
      <c r="J93" s="113">
        <f t="shared" si="40"/>
        <v>0</v>
      </c>
      <c r="K93" s="114">
        <f t="shared" si="41"/>
        <v>0</v>
      </c>
    </row>
    <row r="94" spans="1:11" s="13" customFormat="1" ht="15" x14ac:dyDescent="0.2">
      <c r="A94" s="40"/>
      <c r="B94" s="74" t="s">
        <v>40</v>
      </c>
      <c r="C94" s="41" t="s">
        <v>46</v>
      </c>
      <c r="D94" s="75">
        <v>22</v>
      </c>
      <c r="E94" s="76" t="s">
        <v>36</v>
      </c>
      <c r="F94" s="43"/>
      <c r="G94" s="43"/>
      <c r="H94" s="44">
        <f t="shared" si="38"/>
        <v>0</v>
      </c>
      <c r="I94" s="113">
        <f t="shared" si="39"/>
        <v>0</v>
      </c>
      <c r="J94" s="113">
        <f t="shared" si="40"/>
        <v>0</v>
      </c>
      <c r="K94" s="114">
        <f t="shared" si="41"/>
        <v>0</v>
      </c>
    </row>
    <row r="95" spans="1:11" s="13" customFormat="1" ht="15" x14ac:dyDescent="0.2">
      <c r="A95" s="45"/>
      <c r="B95" s="74" t="s">
        <v>41</v>
      </c>
      <c r="C95" s="47" t="s">
        <v>47</v>
      </c>
      <c r="D95" s="48">
        <v>22</v>
      </c>
      <c r="E95" s="49" t="s">
        <v>36</v>
      </c>
      <c r="F95" s="50"/>
      <c r="G95" s="50"/>
      <c r="H95" s="44">
        <f t="shared" si="38"/>
        <v>0</v>
      </c>
      <c r="I95" s="113">
        <f t="shared" si="39"/>
        <v>0</v>
      </c>
      <c r="J95" s="113">
        <f t="shared" si="40"/>
        <v>0</v>
      </c>
      <c r="K95" s="114">
        <f t="shared" si="41"/>
        <v>0</v>
      </c>
    </row>
    <row r="96" spans="1:11" s="13" customFormat="1" ht="15" x14ac:dyDescent="0.2">
      <c r="A96" s="21"/>
      <c r="B96" s="22"/>
      <c r="C96" s="51" t="s">
        <v>42</v>
      </c>
      <c r="D96" s="52"/>
      <c r="E96" s="51"/>
      <c r="F96" s="53">
        <f>SUMPRODUCT(D85:D95,F85:F95)</f>
        <v>0</v>
      </c>
      <c r="G96" s="53">
        <f>SUMPRODUCT(D85:D95,G85:G95)</f>
        <v>0</v>
      </c>
      <c r="H96" s="54">
        <f>SUM(H85:H95)</f>
        <v>0</v>
      </c>
      <c r="I96" s="53">
        <f>SUMPRODUCT(I85:I95,D85:D95)</f>
        <v>0</v>
      </c>
      <c r="J96" s="53">
        <f>SUMPRODUCT(J85:J95,D85:D95)</f>
        <v>0</v>
      </c>
      <c r="K96" s="54">
        <f>SUM(K85:K95)</f>
        <v>0</v>
      </c>
    </row>
    <row r="97" spans="1:11" s="13" customFormat="1" ht="15" x14ac:dyDescent="0.2">
      <c r="A97" s="56"/>
      <c r="B97" s="24" t="s">
        <v>43</v>
      </c>
      <c r="C97" s="25" t="s">
        <v>155</v>
      </c>
      <c r="D97" s="26"/>
      <c r="E97" s="25"/>
      <c r="F97" s="27"/>
      <c r="G97" s="57"/>
      <c r="H97" s="58"/>
      <c r="I97" s="59"/>
      <c r="J97" s="60"/>
      <c r="K97" s="61"/>
    </row>
    <row r="98" spans="1:11" s="13" customFormat="1" ht="75" x14ac:dyDescent="0.2">
      <c r="A98" s="33"/>
      <c r="B98" s="74">
        <v>1</v>
      </c>
      <c r="C98" s="41" t="s">
        <v>225</v>
      </c>
      <c r="D98" s="75">
        <v>5</v>
      </c>
      <c r="E98" s="76" t="s">
        <v>36</v>
      </c>
      <c r="F98" s="43"/>
      <c r="G98" s="43"/>
      <c r="H98" s="44">
        <f t="shared" ref="H98" si="42">SUM(F98,G98)*D98</f>
        <v>0</v>
      </c>
      <c r="I98" s="113">
        <f t="shared" ref="I98" si="43">TRUNC(F98*(1+$K$4),2)</f>
        <v>0</v>
      </c>
      <c r="J98" s="113">
        <f t="shared" ref="J98" si="44">TRUNC(G98*(1+$K$4),2)</f>
        <v>0</v>
      </c>
      <c r="K98" s="114">
        <f t="shared" ref="K98" si="45">SUM(I98:J98)*D98</f>
        <v>0</v>
      </c>
    </row>
    <row r="99" spans="1:11" s="13" customFormat="1" ht="15" x14ac:dyDescent="0.2">
      <c r="A99" s="21"/>
      <c r="B99" s="22"/>
      <c r="C99" s="51" t="s">
        <v>168</v>
      </c>
      <c r="D99" s="52"/>
      <c r="E99" s="51"/>
      <c r="F99" s="53" t="e">
        <f>SUMPRODUCT(D98,F98)</f>
        <v>#VALUE!</v>
      </c>
      <c r="G99" s="53" t="e">
        <f>SUMPRODUCT(D98,G98)</f>
        <v>#VALUE!</v>
      </c>
      <c r="H99" s="54">
        <f>H98</f>
        <v>0</v>
      </c>
      <c r="I99" s="53">
        <f>SUMPRODUCT(D98,I98)</f>
        <v>0</v>
      </c>
      <c r="J99" s="53">
        <f>SUMPRODUCT(D98,J98)</f>
        <v>0</v>
      </c>
      <c r="K99" s="54">
        <f>K98</f>
        <v>0</v>
      </c>
    </row>
    <row r="100" spans="1:11" s="13" customFormat="1" ht="15" x14ac:dyDescent="0.2">
      <c r="A100" s="56"/>
      <c r="B100" s="24" t="s">
        <v>44</v>
      </c>
      <c r="C100" s="25" t="s">
        <v>156</v>
      </c>
      <c r="D100" s="26"/>
      <c r="E100" s="25"/>
      <c r="F100" s="27"/>
      <c r="G100" s="57"/>
      <c r="H100" s="58"/>
      <c r="I100" s="59"/>
      <c r="J100" s="60"/>
      <c r="K100" s="61"/>
    </row>
    <row r="101" spans="1:11" s="13" customFormat="1" ht="15" x14ac:dyDescent="0.2">
      <c r="A101" s="33"/>
      <c r="B101" s="34">
        <v>1</v>
      </c>
      <c r="C101" s="35" t="s">
        <v>157</v>
      </c>
      <c r="D101" s="36"/>
      <c r="E101" s="35"/>
      <c r="F101" s="37"/>
      <c r="G101" s="37"/>
      <c r="H101" s="38"/>
      <c r="I101" s="55"/>
      <c r="J101" s="37"/>
      <c r="K101" s="38"/>
    </row>
    <row r="102" spans="1:11" s="13" customFormat="1" ht="30" x14ac:dyDescent="0.2">
      <c r="A102" s="115"/>
      <c r="B102" s="116" t="s">
        <v>10</v>
      </c>
      <c r="C102" s="116" t="s">
        <v>158</v>
      </c>
      <c r="D102" s="117"/>
      <c r="E102" s="118"/>
      <c r="F102" s="42"/>
      <c r="G102" s="42"/>
      <c r="H102" s="44"/>
      <c r="I102" s="113"/>
      <c r="J102" s="113"/>
      <c r="K102" s="114"/>
    </row>
    <row r="103" spans="1:11" s="13" customFormat="1" ht="15" x14ac:dyDescent="0.2">
      <c r="A103" s="40"/>
      <c r="B103" s="116" t="s">
        <v>45</v>
      </c>
      <c r="C103" s="116" t="s">
        <v>165</v>
      </c>
      <c r="D103" s="75">
        <v>70</v>
      </c>
      <c r="E103" s="76" t="s">
        <v>13</v>
      </c>
      <c r="F103" s="43"/>
      <c r="G103" s="43"/>
      <c r="H103" s="44">
        <f t="shared" ref="H103:H112" si="46">SUM(F103,G103)*D103</f>
        <v>0</v>
      </c>
      <c r="I103" s="113">
        <f t="shared" ref="I103:I112" si="47">TRUNC(F103*(1+$K$4),2)</f>
        <v>0</v>
      </c>
      <c r="J103" s="113">
        <f t="shared" ref="J103:J112" si="48">TRUNC(G103*(1+$K$4),2)</f>
        <v>0</v>
      </c>
      <c r="K103" s="114">
        <f t="shared" ref="K103:K112" si="49">SUM(I103:J103)*D103</f>
        <v>0</v>
      </c>
    </row>
    <row r="104" spans="1:11" s="13" customFormat="1" ht="45" x14ac:dyDescent="0.2">
      <c r="A104" s="40"/>
      <c r="B104" s="116" t="s">
        <v>11</v>
      </c>
      <c r="C104" s="116" t="s">
        <v>167</v>
      </c>
      <c r="D104" s="75">
        <v>1</v>
      </c>
      <c r="E104" s="76" t="s">
        <v>4</v>
      </c>
      <c r="F104" s="62"/>
      <c r="G104" s="43"/>
      <c r="H104" s="44">
        <f t="shared" si="46"/>
        <v>0</v>
      </c>
      <c r="I104" s="113">
        <f t="shared" si="47"/>
        <v>0</v>
      </c>
      <c r="J104" s="113">
        <f t="shared" si="48"/>
        <v>0</v>
      </c>
      <c r="K104" s="114">
        <f t="shared" si="49"/>
        <v>0</v>
      </c>
    </row>
    <row r="105" spans="1:11" s="17" customFormat="1" ht="15" x14ac:dyDescent="0.2">
      <c r="A105" s="40"/>
      <c r="B105" s="116" t="s">
        <v>24</v>
      </c>
      <c r="C105" s="116" t="s">
        <v>210</v>
      </c>
      <c r="D105" s="75">
        <v>41</v>
      </c>
      <c r="E105" s="76" t="s">
        <v>13</v>
      </c>
      <c r="F105" s="43"/>
      <c r="G105" s="43"/>
      <c r="H105" s="44">
        <f t="shared" si="46"/>
        <v>0</v>
      </c>
      <c r="I105" s="113">
        <f t="shared" si="47"/>
        <v>0</v>
      </c>
      <c r="J105" s="113">
        <f t="shared" si="48"/>
        <v>0</v>
      </c>
      <c r="K105" s="114">
        <f t="shared" si="49"/>
        <v>0</v>
      </c>
    </row>
    <row r="106" spans="1:11" s="13" customFormat="1" ht="15" x14ac:dyDescent="0.2">
      <c r="A106" s="40"/>
      <c r="B106" s="116" t="s">
        <v>26</v>
      </c>
      <c r="C106" s="116" t="s">
        <v>166</v>
      </c>
      <c r="D106" s="75">
        <v>10</v>
      </c>
      <c r="E106" s="76" t="s">
        <v>4</v>
      </c>
      <c r="F106" s="43"/>
      <c r="G106" s="43"/>
      <c r="H106" s="44">
        <f t="shared" si="46"/>
        <v>0</v>
      </c>
      <c r="I106" s="113">
        <f t="shared" si="47"/>
        <v>0</v>
      </c>
      <c r="J106" s="113">
        <f t="shared" si="48"/>
        <v>0</v>
      </c>
      <c r="K106" s="114">
        <f t="shared" si="49"/>
        <v>0</v>
      </c>
    </row>
    <row r="107" spans="1:11" s="13" customFormat="1" ht="15" x14ac:dyDescent="0.2">
      <c r="A107" s="119"/>
      <c r="B107" s="116" t="s">
        <v>25</v>
      </c>
      <c r="C107" s="116" t="s">
        <v>159</v>
      </c>
      <c r="D107" s="75">
        <v>1</v>
      </c>
      <c r="E107" s="76" t="s">
        <v>4</v>
      </c>
      <c r="F107" s="43"/>
      <c r="G107" s="43"/>
      <c r="H107" s="44">
        <f t="shared" si="46"/>
        <v>0</v>
      </c>
      <c r="I107" s="113">
        <f t="shared" si="47"/>
        <v>0</v>
      </c>
      <c r="J107" s="113">
        <f t="shared" si="48"/>
        <v>0</v>
      </c>
      <c r="K107" s="114">
        <f t="shared" si="49"/>
        <v>0</v>
      </c>
    </row>
    <row r="108" spans="1:11" s="13" customFormat="1" ht="30" x14ac:dyDescent="0.2">
      <c r="A108" s="40"/>
      <c r="B108" s="116" t="s">
        <v>27</v>
      </c>
      <c r="C108" s="116" t="s">
        <v>160</v>
      </c>
      <c r="D108" s="75">
        <v>1</v>
      </c>
      <c r="E108" s="76" t="s">
        <v>169</v>
      </c>
      <c r="F108" s="43"/>
      <c r="G108" s="43"/>
      <c r="H108" s="44">
        <f t="shared" si="46"/>
        <v>0</v>
      </c>
      <c r="I108" s="113">
        <f t="shared" si="47"/>
        <v>0</v>
      </c>
      <c r="J108" s="113">
        <f t="shared" si="48"/>
        <v>0</v>
      </c>
      <c r="K108" s="114">
        <f t="shared" si="49"/>
        <v>0</v>
      </c>
    </row>
    <row r="109" spans="1:11" s="13" customFormat="1" ht="30" x14ac:dyDescent="0.2">
      <c r="A109" s="40"/>
      <c r="B109" s="116" t="s">
        <v>29</v>
      </c>
      <c r="C109" s="116" t="s">
        <v>161</v>
      </c>
      <c r="D109" s="75">
        <v>14</v>
      </c>
      <c r="E109" s="76" t="s">
        <v>13</v>
      </c>
      <c r="F109" s="43"/>
      <c r="G109" s="43"/>
      <c r="H109" s="44">
        <f t="shared" si="46"/>
        <v>0</v>
      </c>
      <c r="I109" s="113">
        <f t="shared" si="47"/>
        <v>0</v>
      </c>
      <c r="J109" s="113">
        <f t="shared" si="48"/>
        <v>0</v>
      </c>
      <c r="K109" s="114">
        <f t="shared" si="49"/>
        <v>0</v>
      </c>
    </row>
    <row r="110" spans="1:11" s="13" customFormat="1" ht="75" x14ac:dyDescent="0.2">
      <c r="A110" s="40"/>
      <c r="B110" s="116" t="s">
        <v>30</v>
      </c>
      <c r="C110" s="116" t="s">
        <v>162</v>
      </c>
      <c r="D110" s="75">
        <v>16</v>
      </c>
      <c r="E110" s="76" t="s">
        <v>13</v>
      </c>
      <c r="F110" s="43"/>
      <c r="G110" s="43"/>
      <c r="H110" s="44">
        <f t="shared" si="46"/>
        <v>0</v>
      </c>
      <c r="I110" s="113">
        <f t="shared" si="47"/>
        <v>0</v>
      </c>
      <c r="J110" s="113">
        <f t="shared" si="48"/>
        <v>0</v>
      </c>
      <c r="K110" s="114">
        <f t="shared" si="49"/>
        <v>0</v>
      </c>
    </row>
    <row r="111" spans="1:11" s="13" customFormat="1" ht="30" x14ac:dyDescent="0.2">
      <c r="A111" s="40"/>
      <c r="B111" s="116" t="s">
        <v>31</v>
      </c>
      <c r="C111" s="116" t="s">
        <v>211</v>
      </c>
      <c r="D111" s="75">
        <v>1</v>
      </c>
      <c r="E111" s="76" t="s">
        <v>169</v>
      </c>
      <c r="F111" s="43"/>
      <c r="G111" s="43"/>
      <c r="H111" s="44">
        <f t="shared" si="46"/>
        <v>0</v>
      </c>
      <c r="I111" s="113">
        <f t="shared" si="47"/>
        <v>0</v>
      </c>
      <c r="J111" s="113">
        <f t="shared" si="48"/>
        <v>0</v>
      </c>
      <c r="K111" s="114">
        <f t="shared" si="49"/>
        <v>0</v>
      </c>
    </row>
    <row r="112" spans="1:11" s="13" customFormat="1" ht="15" x14ac:dyDescent="0.2">
      <c r="A112" s="40"/>
      <c r="B112" s="116" t="s">
        <v>28</v>
      </c>
      <c r="C112" s="116" t="s">
        <v>163</v>
      </c>
      <c r="D112" s="75">
        <v>1</v>
      </c>
      <c r="E112" s="76" t="s">
        <v>4</v>
      </c>
      <c r="F112" s="43"/>
      <c r="G112" s="43"/>
      <c r="H112" s="44">
        <f t="shared" si="46"/>
        <v>0</v>
      </c>
      <c r="I112" s="113">
        <f t="shared" si="47"/>
        <v>0</v>
      </c>
      <c r="J112" s="113">
        <f t="shared" si="48"/>
        <v>0</v>
      </c>
      <c r="K112" s="114">
        <f t="shared" si="49"/>
        <v>0</v>
      </c>
    </row>
    <row r="113" spans="1:11" s="13" customFormat="1" ht="15.75" thickBot="1" x14ac:dyDescent="0.25">
      <c r="A113" s="63"/>
      <c r="B113" s="64"/>
      <c r="C113" s="65" t="s">
        <v>49</v>
      </c>
      <c r="D113" s="66"/>
      <c r="E113" s="65"/>
      <c r="F113" s="67">
        <f>SUMPRODUCT(D103:D112,F103:F112)</f>
        <v>0</v>
      </c>
      <c r="G113" s="67">
        <f>SUMPRODUCT(D103:D112,G103:G112)</f>
        <v>0</v>
      </c>
      <c r="H113" s="68">
        <f>SUM(H103:H112)</f>
        <v>0</v>
      </c>
      <c r="I113" s="67">
        <f>SUMPRODUCT(D103:D112,I103:I112)</f>
        <v>0</v>
      </c>
      <c r="J113" s="67">
        <f>SUMPRODUCT(D103:D112,J103:J112)</f>
        <v>0</v>
      </c>
      <c r="K113" s="68">
        <f>SUM(K103:K112)</f>
        <v>0</v>
      </c>
    </row>
    <row r="114" spans="1:11" s="13" customFormat="1" ht="15.75" thickBot="1" x14ac:dyDescent="0.25">
      <c r="A114" s="85"/>
      <c r="B114" s="86"/>
      <c r="C114" s="87" t="s">
        <v>170</v>
      </c>
      <c r="D114" s="88"/>
      <c r="E114" s="87"/>
      <c r="F114" s="89" t="e">
        <f>F113+F99+F96</f>
        <v>#VALUE!</v>
      </c>
      <c r="G114" s="89" t="e">
        <f t="shared" ref="G114:K114" si="50">G113+G99+G96</f>
        <v>#VALUE!</v>
      </c>
      <c r="H114" s="89">
        <f t="shared" si="50"/>
        <v>0</v>
      </c>
      <c r="I114" s="89">
        <f t="shared" si="50"/>
        <v>0</v>
      </c>
      <c r="J114" s="89">
        <f t="shared" si="50"/>
        <v>0</v>
      </c>
      <c r="K114" s="89">
        <f t="shared" si="50"/>
        <v>0</v>
      </c>
    </row>
    <row r="115" spans="1:11" s="13" customFormat="1" ht="15" x14ac:dyDescent="0.2">
      <c r="A115" s="81"/>
      <c r="B115" s="82"/>
      <c r="C115" s="134" t="s">
        <v>66</v>
      </c>
      <c r="D115" s="134"/>
      <c r="E115" s="134"/>
      <c r="F115" s="134"/>
      <c r="G115" s="134"/>
      <c r="H115" s="135"/>
      <c r="I115" s="83"/>
      <c r="J115" s="83"/>
      <c r="K115" s="84"/>
    </row>
    <row r="116" spans="1:11" s="13" customFormat="1" ht="15" x14ac:dyDescent="0.2">
      <c r="A116" s="23"/>
      <c r="B116" s="24" t="s">
        <v>33</v>
      </c>
      <c r="C116" s="25" t="s">
        <v>48</v>
      </c>
      <c r="D116" s="26"/>
      <c r="E116" s="25"/>
      <c r="F116" s="27"/>
      <c r="G116" s="28"/>
      <c r="H116" s="29"/>
      <c r="I116" s="30"/>
      <c r="J116" s="31"/>
      <c r="K116" s="32"/>
    </row>
    <row r="117" spans="1:11" s="13" customFormat="1" ht="15" x14ac:dyDescent="0.2">
      <c r="A117" s="33"/>
      <c r="B117" s="34" t="s">
        <v>34</v>
      </c>
      <c r="C117" s="35" t="s">
        <v>35</v>
      </c>
      <c r="D117" s="36"/>
      <c r="E117" s="35"/>
      <c r="F117" s="37"/>
      <c r="G117" s="37"/>
      <c r="H117" s="38"/>
      <c r="I117" s="39"/>
      <c r="J117" s="37"/>
      <c r="K117" s="38"/>
    </row>
    <row r="118" spans="1:11" s="13" customFormat="1" ht="15" x14ac:dyDescent="0.2">
      <c r="A118" s="40"/>
      <c r="B118" s="74" t="s">
        <v>10</v>
      </c>
      <c r="C118" s="41" t="s">
        <v>149</v>
      </c>
      <c r="D118" s="75">
        <v>1</v>
      </c>
      <c r="E118" s="76" t="s">
        <v>4</v>
      </c>
      <c r="F118" s="42" t="s">
        <v>23</v>
      </c>
      <c r="G118" s="43"/>
      <c r="H118" s="44">
        <f t="shared" ref="H118:H119" si="51">SUM(F118,G118)*D118</f>
        <v>0</v>
      </c>
      <c r="I118" s="112" t="s">
        <v>23</v>
      </c>
      <c r="J118" s="113">
        <f>TRUNC(G118*(1+$K$4),2)</f>
        <v>0</v>
      </c>
      <c r="K118" s="114">
        <f t="shared" ref="K118:K119" si="52">SUM(I118:J118)*D118</f>
        <v>0</v>
      </c>
    </row>
    <row r="119" spans="1:11" s="17" customFormat="1" ht="45" x14ac:dyDescent="0.2">
      <c r="A119" s="40"/>
      <c r="B119" s="74" t="s">
        <v>11</v>
      </c>
      <c r="C119" s="41" t="s">
        <v>208</v>
      </c>
      <c r="D119" s="75">
        <v>5</v>
      </c>
      <c r="E119" s="76" t="s">
        <v>37</v>
      </c>
      <c r="F119" s="42" t="s">
        <v>23</v>
      </c>
      <c r="G119" s="43"/>
      <c r="H119" s="44">
        <f t="shared" si="51"/>
        <v>0</v>
      </c>
      <c r="I119" s="112" t="s">
        <v>23</v>
      </c>
      <c r="J119" s="113">
        <f t="shared" ref="J119" si="53">TRUNC(G119*(1+$K$4),2)</f>
        <v>0</v>
      </c>
      <c r="K119" s="114">
        <f t="shared" si="52"/>
        <v>0</v>
      </c>
    </row>
    <row r="120" spans="1:11" s="13" customFormat="1" ht="15" x14ac:dyDescent="0.2">
      <c r="A120" s="33"/>
      <c r="B120" s="34" t="s">
        <v>38</v>
      </c>
      <c r="C120" s="35" t="s">
        <v>151</v>
      </c>
      <c r="D120" s="36"/>
      <c r="E120" s="35"/>
      <c r="F120" s="37"/>
      <c r="G120" s="37"/>
      <c r="H120" s="38"/>
      <c r="I120" s="39"/>
      <c r="J120" s="37"/>
      <c r="K120" s="38"/>
    </row>
    <row r="121" spans="1:11" s="13" customFormat="1" ht="30" x14ac:dyDescent="0.2">
      <c r="A121" s="40"/>
      <c r="B121" s="74" t="s">
        <v>12</v>
      </c>
      <c r="C121" s="41" t="s">
        <v>164</v>
      </c>
      <c r="D121" s="75">
        <v>23</v>
      </c>
      <c r="E121" s="76" t="s">
        <v>36</v>
      </c>
      <c r="F121" s="62"/>
      <c r="G121" s="43"/>
      <c r="H121" s="44">
        <f t="shared" ref="H121:H136" si="54">SUM(F121,G121)*D121</f>
        <v>0</v>
      </c>
      <c r="I121" s="113">
        <f t="shared" ref="I121:I136" si="55">TRUNC(F121*(1+$K$4),2)</f>
        <v>0</v>
      </c>
      <c r="J121" s="113">
        <f t="shared" ref="J121:J136" si="56">TRUNC(G121*(1+$K$4),2)</f>
        <v>0</v>
      </c>
      <c r="K121" s="114">
        <f t="shared" ref="K121:K136" si="57">SUM(I121:J121)*D121</f>
        <v>0</v>
      </c>
    </row>
    <row r="122" spans="1:11" s="13" customFormat="1" ht="15" x14ac:dyDescent="0.2">
      <c r="A122" s="40"/>
      <c r="B122" s="74" t="s">
        <v>14</v>
      </c>
      <c r="C122" s="41" t="s">
        <v>209</v>
      </c>
      <c r="D122" s="75">
        <v>16</v>
      </c>
      <c r="E122" s="76" t="s">
        <v>13</v>
      </c>
      <c r="F122" s="62"/>
      <c r="G122" s="43"/>
      <c r="H122" s="44">
        <f t="shared" si="54"/>
        <v>0</v>
      </c>
      <c r="I122" s="113">
        <f t="shared" si="55"/>
        <v>0</v>
      </c>
      <c r="J122" s="113">
        <f t="shared" si="56"/>
        <v>0</v>
      </c>
      <c r="K122" s="114">
        <f t="shared" si="57"/>
        <v>0</v>
      </c>
    </row>
    <row r="123" spans="1:11" s="13" customFormat="1" ht="15" x14ac:dyDescent="0.2">
      <c r="A123" s="40"/>
      <c r="B123" s="74" t="s">
        <v>15</v>
      </c>
      <c r="C123" s="41" t="s">
        <v>152</v>
      </c>
      <c r="D123" s="75">
        <v>2</v>
      </c>
      <c r="E123" s="76" t="s">
        <v>36</v>
      </c>
      <c r="F123" s="62"/>
      <c r="G123" s="43"/>
      <c r="H123" s="44">
        <f t="shared" si="54"/>
        <v>0</v>
      </c>
      <c r="I123" s="113">
        <f t="shared" si="55"/>
        <v>0</v>
      </c>
      <c r="J123" s="113">
        <f t="shared" si="56"/>
        <v>0</v>
      </c>
      <c r="K123" s="114">
        <f t="shared" si="57"/>
        <v>0</v>
      </c>
    </row>
    <row r="124" spans="1:11" s="13" customFormat="1" ht="15" x14ac:dyDescent="0.2">
      <c r="A124" s="40"/>
      <c r="B124" s="74" t="s">
        <v>16</v>
      </c>
      <c r="C124" s="41" t="s">
        <v>153</v>
      </c>
      <c r="D124" s="75">
        <v>96</v>
      </c>
      <c r="E124" s="76" t="s">
        <v>4</v>
      </c>
      <c r="F124" s="62"/>
      <c r="G124" s="43"/>
      <c r="H124" s="44">
        <f t="shared" si="54"/>
        <v>0</v>
      </c>
      <c r="I124" s="113">
        <f t="shared" si="55"/>
        <v>0</v>
      </c>
      <c r="J124" s="113">
        <f t="shared" si="56"/>
        <v>0</v>
      </c>
      <c r="K124" s="114">
        <f t="shared" si="57"/>
        <v>0</v>
      </c>
    </row>
    <row r="125" spans="1:11" s="13" customFormat="1" ht="30" x14ac:dyDescent="0.2">
      <c r="A125" s="40"/>
      <c r="B125" s="74" t="s">
        <v>17</v>
      </c>
      <c r="C125" s="41" t="s">
        <v>154</v>
      </c>
      <c r="D125" s="75">
        <v>4</v>
      </c>
      <c r="E125" s="76" t="s">
        <v>4</v>
      </c>
      <c r="F125" s="62"/>
      <c r="G125" s="43"/>
      <c r="H125" s="44">
        <f t="shared" si="54"/>
        <v>0</v>
      </c>
      <c r="I125" s="113">
        <f t="shared" si="55"/>
        <v>0</v>
      </c>
      <c r="J125" s="113">
        <f t="shared" si="56"/>
        <v>0</v>
      </c>
      <c r="K125" s="114">
        <f t="shared" si="57"/>
        <v>0</v>
      </c>
    </row>
    <row r="126" spans="1:11" s="13" customFormat="1" ht="15" x14ac:dyDescent="0.2">
      <c r="A126" s="40"/>
      <c r="B126" s="34" t="s">
        <v>39</v>
      </c>
      <c r="C126" s="35" t="s">
        <v>172</v>
      </c>
      <c r="D126" s="75"/>
      <c r="E126" s="76"/>
      <c r="F126" s="42"/>
      <c r="G126" s="111"/>
      <c r="H126" s="44"/>
      <c r="I126" s="113"/>
      <c r="J126" s="113"/>
      <c r="K126" s="114"/>
    </row>
    <row r="127" spans="1:11" s="13" customFormat="1" ht="15" x14ac:dyDescent="0.2">
      <c r="A127" s="40"/>
      <c r="B127" s="74" t="s">
        <v>18</v>
      </c>
      <c r="C127" s="41" t="s">
        <v>175</v>
      </c>
      <c r="D127" s="75">
        <v>1</v>
      </c>
      <c r="E127" s="76" t="s">
        <v>4</v>
      </c>
      <c r="F127" s="42" t="s">
        <v>23</v>
      </c>
      <c r="G127" s="43"/>
      <c r="H127" s="44">
        <f t="shared" si="54"/>
        <v>0</v>
      </c>
      <c r="I127" s="112" t="s">
        <v>23</v>
      </c>
      <c r="J127" s="113">
        <f t="shared" ref="J127:J131" si="58">TRUNC(G127*(1+$K$4),2)</f>
        <v>0</v>
      </c>
      <c r="K127" s="114">
        <f t="shared" ref="K127:K131" si="59">SUM(I127:J127)*D127</f>
        <v>0</v>
      </c>
    </row>
    <row r="128" spans="1:11" s="13" customFormat="1" ht="15" x14ac:dyDescent="0.2">
      <c r="A128" s="40"/>
      <c r="B128" s="74" t="s">
        <v>19</v>
      </c>
      <c r="C128" s="41" t="s">
        <v>176</v>
      </c>
      <c r="D128" s="75">
        <v>1</v>
      </c>
      <c r="E128" s="76" t="s">
        <v>4</v>
      </c>
      <c r="F128" s="42" t="s">
        <v>23</v>
      </c>
      <c r="G128" s="43"/>
      <c r="H128" s="44">
        <f t="shared" si="54"/>
        <v>0</v>
      </c>
      <c r="I128" s="112" t="s">
        <v>23</v>
      </c>
      <c r="J128" s="113">
        <f t="shared" si="58"/>
        <v>0</v>
      </c>
      <c r="K128" s="114">
        <f t="shared" si="59"/>
        <v>0</v>
      </c>
    </row>
    <row r="129" spans="1:11" s="13" customFormat="1" ht="15" x14ac:dyDescent="0.2">
      <c r="A129" s="40"/>
      <c r="B129" s="74" t="s">
        <v>20</v>
      </c>
      <c r="C129" s="41" t="s">
        <v>177</v>
      </c>
      <c r="D129" s="75">
        <v>1</v>
      </c>
      <c r="E129" s="76" t="s">
        <v>4</v>
      </c>
      <c r="F129" s="42" t="s">
        <v>23</v>
      </c>
      <c r="G129" s="43"/>
      <c r="H129" s="44">
        <f t="shared" si="54"/>
        <v>0</v>
      </c>
      <c r="I129" s="112" t="s">
        <v>23</v>
      </c>
      <c r="J129" s="113">
        <f t="shared" si="58"/>
        <v>0</v>
      </c>
      <c r="K129" s="114">
        <f t="shared" si="59"/>
        <v>0</v>
      </c>
    </row>
    <row r="130" spans="1:11" s="13" customFormat="1" ht="15" x14ac:dyDescent="0.2">
      <c r="A130" s="40"/>
      <c r="B130" s="74" t="s">
        <v>21</v>
      </c>
      <c r="C130" s="41" t="s">
        <v>178</v>
      </c>
      <c r="D130" s="75">
        <v>1</v>
      </c>
      <c r="E130" s="76" t="s">
        <v>4</v>
      </c>
      <c r="F130" s="42" t="s">
        <v>23</v>
      </c>
      <c r="G130" s="43"/>
      <c r="H130" s="44">
        <f t="shared" si="54"/>
        <v>0</v>
      </c>
      <c r="I130" s="112" t="s">
        <v>23</v>
      </c>
      <c r="J130" s="113">
        <f t="shared" si="58"/>
        <v>0</v>
      </c>
      <c r="K130" s="114">
        <f t="shared" si="59"/>
        <v>0</v>
      </c>
    </row>
    <row r="131" spans="1:11" s="13" customFormat="1" ht="15" x14ac:dyDescent="0.2">
      <c r="A131" s="40"/>
      <c r="B131" s="74" t="s">
        <v>22</v>
      </c>
      <c r="C131" s="41" t="s">
        <v>179</v>
      </c>
      <c r="D131" s="75">
        <v>1</v>
      </c>
      <c r="E131" s="76" t="s">
        <v>4</v>
      </c>
      <c r="F131" s="62"/>
      <c r="G131" s="43"/>
      <c r="H131" s="44">
        <f t="shared" si="54"/>
        <v>0</v>
      </c>
      <c r="I131" s="113">
        <f t="shared" ref="I131" si="60">TRUNC(F131*(1+$K$4),2)</f>
        <v>0</v>
      </c>
      <c r="J131" s="113">
        <f t="shared" si="58"/>
        <v>0</v>
      </c>
      <c r="K131" s="114">
        <f t="shared" si="59"/>
        <v>0</v>
      </c>
    </row>
    <row r="132" spans="1:11" s="13" customFormat="1" ht="15" x14ac:dyDescent="0.2">
      <c r="A132" s="40"/>
      <c r="B132" s="74" t="s">
        <v>173</v>
      </c>
      <c r="C132" s="41" t="s">
        <v>180</v>
      </c>
      <c r="D132" s="75">
        <v>1</v>
      </c>
      <c r="E132" s="76" t="s">
        <v>4</v>
      </c>
      <c r="F132" s="42" t="s">
        <v>23</v>
      </c>
      <c r="G132" s="43"/>
      <c r="H132" s="44">
        <f t="shared" si="54"/>
        <v>0</v>
      </c>
      <c r="I132" s="112" t="s">
        <v>23</v>
      </c>
      <c r="J132" s="113">
        <f>TRUNC(G132*(1+$K$4),2)</f>
        <v>0</v>
      </c>
      <c r="K132" s="114">
        <f t="shared" ref="K132:K134" si="61">SUM(I132:J132)*D132</f>
        <v>0</v>
      </c>
    </row>
    <row r="133" spans="1:11" s="13" customFormat="1" ht="30" x14ac:dyDescent="0.2">
      <c r="A133" s="40"/>
      <c r="B133" s="74" t="s">
        <v>174</v>
      </c>
      <c r="C133" s="41" t="s">
        <v>212</v>
      </c>
      <c r="D133" s="75">
        <v>15.84</v>
      </c>
      <c r="E133" s="76" t="s">
        <v>36</v>
      </c>
      <c r="F133" s="62"/>
      <c r="G133" s="43"/>
      <c r="H133" s="44">
        <f t="shared" si="54"/>
        <v>0</v>
      </c>
      <c r="I133" s="113">
        <f t="shared" ref="I133:I134" si="62">TRUNC(F133*(1+$K$4),2)</f>
        <v>0</v>
      </c>
      <c r="J133" s="113">
        <f t="shared" ref="J133:J134" si="63">TRUNC(G133*(1+$K$4),2)</f>
        <v>0</v>
      </c>
      <c r="K133" s="114">
        <f t="shared" si="61"/>
        <v>0</v>
      </c>
    </row>
    <row r="134" spans="1:11" s="13" customFormat="1" ht="15" x14ac:dyDescent="0.2">
      <c r="A134" s="40"/>
      <c r="B134" s="74" t="s">
        <v>40</v>
      </c>
      <c r="C134" s="41" t="s">
        <v>250</v>
      </c>
      <c r="D134" s="75">
        <v>2</v>
      </c>
      <c r="E134" s="76" t="s">
        <v>4</v>
      </c>
      <c r="F134" s="62"/>
      <c r="G134" s="43"/>
      <c r="H134" s="44">
        <f t="shared" si="54"/>
        <v>0</v>
      </c>
      <c r="I134" s="113">
        <f t="shared" si="62"/>
        <v>0</v>
      </c>
      <c r="J134" s="113">
        <f t="shared" si="63"/>
        <v>0</v>
      </c>
      <c r="K134" s="114">
        <f t="shared" si="61"/>
        <v>0</v>
      </c>
    </row>
    <row r="135" spans="1:11" s="13" customFormat="1" ht="15" x14ac:dyDescent="0.2">
      <c r="A135" s="40"/>
      <c r="B135" s="74" t="s">
        <v>41</v>
      </c>
      <c r="C135" s="41" t="s">
        <v>46</v>
      </c>
      <c r="D135" s="75">
        <v>22</v>
      </c>
      <c r="E135" s="76" t="s">
        <v>36</v>
      </c>
      <c r="F135" s="43"/>
      <c r="G135" s="43"/>
      <c r="H135" s="44">
        <f t="shared" si="54"/>
        <v>0</v>
      </c>
      <c r="I135" s="113">
        <f t="shared" si="55"/>
        <v>0</v>
      </c>
      <c r="J135" s="113">
        <f t="shared" si="56"/>
        <v>0</v>
      </c>
      <c r="K135" s="114">
        <f t="shared" si="57"/>
        <v>0</v>
      </c>
    </row>
    <row r="136" spans="1:11" s="13" customFormat="1" ht="15" x14ac:dyDescent="0.2">
      <c r="A136" s="45"/>
      <c r="B136" s="74" t="s">
        <v>251</v>
      </c>
      <c r="C136" s="47" t="s">
        <v>47</v>
      </c>
      <c r="D136" s="48">
        <v>22</v>
      </c>
      <c r="E136" s="49" t="s">
        <v>36</v>
      </c>
      <c r="F136" s="50"/>
      <c r="G136" s="50"/>
      <c r="H136" s="44">
        <f t="shared" si="54"/>
        <v>0</v>
      </c>
      <c r="I136" s="113">
        <f t="shared" si="55"/>
        <v>0</v>
      </c>
      <c r="J136" s="113">
        <f t="shared" si="56"/>
        <v>0</v>
      </c>
      <c r="K136" s="114">
        <f t="shared" si="57"/>
        <v>0</v>
      </c>
    </row>
    <row r="137" spans="1:11" s="13" customFormat="1" ht="15" x14ac:dyDescent="0.2">
      <c r="A137" s="21"/>
      <c r="B137" s="22"/>
      <c r="C137" s="51" t="s">
        <v>42</v>
      </c>
      <c r="D137" s="52"/>
      <c r="E137" s="51"/>
      <c r="F137" s="53">
        <f>SUMPRODUCT(D118:D136,F118:F136)</f>
        <v>0</v>
      </c>
      <c r="G137" s="53">
        <f>SUMPRODUCT(D118:D136,G118:G136)</f>
        <v>0</v>
      </c>
      <c r="H137" s="54">
        <f>SUM(H118:H136)</f>
        <v>0</v>
      </c>
      <c r="I137" s="53">
        <f>SUMPRODUCT(I118:I136,D118:D136)</f>
        <v>0</v>
      </c>
      <c r="J137" s="53">
        <f>SUMPRODUCT(J118:J136,D118:D136)</f>
        <v>0</v>
      </c>
      <c r="K137" s="54">
        <f>SUM(K118:K136)</f>
        <v>0</v>
      </c>
    </row>
    <row r="138" spans="1:11" s="13" customFormat="1" ht="15" x14ac:dyDescent="0.2">
      <c r="A138" s="56"/>
      <c r="B138" s="24" t="s">
        <v>43</v>
      </c>
      <c r="C138" s="25" t="s">
        <v>155</v>
      </c>
      <c r="D138" s="26"/>
      <c r="E138" s="25"/>
      <c r="F138" s="27"/>
      <c r="G138" s="57"/>
      <c r="H138" s="58"/>
      <c r="I138" s="59"/>
      <c r="J138" s="60"/>
      <c r="K138" s="61"/>
    </row>
    <row r="139" spans="1:11" s="13" customFormat="1" ht="75" x14ac:dyDescent="0.2">
      <c r="A139" s="33"/>
      <c r="B139" s="74">
        <v>1</v>
      </c>
      <c r="C139" s="41" t="s">
        <v>224</v>
      </c>
      <c r="D139" s="75">
        <v>16</v>
      </c>
      <c r="E139" s="76" t="s">
        <v>36</v>
      </c>
      <c r="F139" s="43"/>
      <c r="G139" s="43"/>
      <c r="H139" s="44">
        <f t="shared" ref="H139" si="64">SUM(F139,G139)*D139</f>
        <v>0</v>
      </c>
      <c r="I139" s="113">
        <f t="shared" ref="I139" si="65">TRUNC(F139*(1+$K$4),2)</f>
        <v>0</v>
      </c>
      <c r="J139" s="113">
        <f t="shared" ref="J139" si="66">TRUNC(G139*(1+$K$4),2)</f>
        <v>0</v>
      </c>
      <c r="K139" s="114">
        <f t="shared" ref="K139" si="67">SUM(I139:J139)*D139</f>
        <v>0</v>
      </c>
    </row>
    <row r="140" spans="1:11" s="13" customFormat="1" ht="15" x14ac:dyDescent="0.2">
      <c r="A140" s="21"/>
      <c r="B140" s="22"/>
      <c r="C140" s="51" t="s">
        <v>168</v>
      </c>
      <c r="D140" s="52"/>
      <c r="E140" s="51"/>
      <c r="F140" s="53" t="e">
        <f>SUMPRODUCT(D139,F139)</f>
        <v>#VALUE!</v>
      </c>
      <c r="G140" s="53" t="e">
        <f>SUMPRODUCT(D139,G139)</f>
        <v>#VALUE!</v>
      </c>
      <c r="H140" s="54">
        <f>H139</f>
        <v>0</v>
      </c>
      <c r="I140" s="53">
        <f>SUMPRODUCT(D139,I139)</f>
        <v>0</v>
      </c>
      <c r="J140" s="53">
        <f>SUMPRODUCT(D139,J139)</f>
        <v>0</v>
      </c>
      <c r="K140" s="54">
        <f>K139</f>
        <v>0</v>
      </c>
    </row>
    <row r="141" spans="1:11" s="13" customFormat="1" ht="15" x14ac:dyDescent="0.2">
      <c r="A141" s="56"/>
      <c r="B141" s="24" t="s">
        <v>44</v>
      </c>
      <c r="C141" s="25" t="s">
        <v>156</v>
      </c>
      <c r="D141" s="26"/>
      <c r="E141" s="25"/>
      <c r="F141" s="27"/>
      <c r="G141" s="57"/>
      <c r="H141" s="58"/>
      <c r="I141" s="59"/>
      <c r="J141" s="60"/>
      <c r="K141" s="61"/>
    </row>
    <row r="142" spans="1:11" s="13" customFormat="1" ht="15" x14ac:dyDescent="0.2">
      <c r="A142" s="33"/>
      <c r="B142" s="34">
        <v>1</v>
      </c>
      <c r="C142" s="35" t="s">
        <v>157</v>
      </c>
      <c r="D142" s="36"/>
      <c r="E142" s="35"/>
      <c r="F142" s="37"/>
      <c r="G142" s="37"/>
      <c r="H142" s="38"/>
      <c r="I142" s="55"/>
      <c r="J142" s="37"/>
      <c r="K142" s="38"/>
    </row>
    <row r="143" spans="1:11" s="13" customFormat="1" ht="30" x14ac:dyDescent="0.2">
      <c r="A143" s="115"/>
      <c r="B143" s="116" t="s">
        <v>10</v>
      </c>
      <c r="C143" s="116" t="s">
        <v>158</v>
      </c>
      <c r="D143" s="117"/>
      <c r="E143" s="118"/>
      <c r="F143" s="42"/>
      <c r="G143" s="42"/>
      <c r="H143" s="44"/>
      <c r="I143" s="113"/>
      <c r="J143" s="113"/>
      <c r="K143" s="114"/>
    </row>
    <row r="144" spans="1:11" s="13" customFormat="1" ht="15" x14ac:dyDescent="0.2">
      <c r="A144" s="40"/>
      <c r="B144" s="116" t="s">
        <v>45</v>
      </c>
      <c r="C144" s="116" t="s">
        <v>165</v>
      </c>
      <c r="D144" s="75">
        <v>57</v>
      </c>
      <c r="E144" s="76" t="s">
        <v>13</v>
      </c>
      <c r="F144" s="43"/>
      <c r="G144" s="43"/>
      <c r="H144" s="44">
        <f t="shared" ref="H144:H153" si="68">SUM(F144,G144)*D144</f>
        <v>0</v>
      </c>
      <c r="I144" s="113">
        <f t="shared" ref="I144:I153" si="69">TRUNC(F144*(1+$K$4),2)</f>
        <v>0</v>
      </c>
      <c r="J144" s="113">
        <f t="shared" ref="J144:J153" si="70">TRUNC(G144*(1+$K$4),2)</f>
        <v>0</v>
      </c>
      <c r="K144" s="114">
        <f t="shared" ref="K144:K153" si="71">SUM(I144:J144)*D144</f>
        <v>0</v>
      </c>
    </row>
    <row r="145" spans="1:90" s="13" customFormat="1" ht="45" x14ac:dyDescent="0.2">
      <c r="A145" s="40"/>
      <c r="B145" s="116" t="s">
        <v>11</v>
      </c>
      <c r="C145" s="116" t="s">
        <v>167</v>
      </c>
      <c r="D145" s="75">
        <v>1</v>
      </c>
      <c r="E145" s="76" t="s">
        <v>4</v>
      </c>
      <c r="F145" s="62"/>
      <c r="G145" s="43"/>
      <c r="H145" s="44">
        <f t="shared" si="68"/>
        <v>0</v>
      </c>
      <c r="I145" s="113">
        <f t="shared" si="69"/>
        <v>0</v>
      </c>
      <c r="J145" s="113">
        <f t="shared" si="70"/>
        <v>0</v>
      </c>
      <c r="K145" s="114">
        <f t="shared" si="71"/>
        <v>0</v>
      </c>
    </row>
    <row r="146" spans="1:90" s="13" customFormat="1" ht="15" x14ac:dyDescent="0.2">
      <c r="A146" s="40"/>
      <c r="B146" s="116" t="s">
        <v>24</v>
      </c>
      <c r="C146" s="116" t="s">
        <v>210</v>
      </c>
      <c r="D146" s="75">
        <v>41</v>
      </c>
      <c r="E146" s="76" t="s">
        <v>13</v>
      </c>
      <c r="F146" s="43"/>
      <c r="G146" s="43"/>
      <c r="H146" s="44">
        <f t="shared" si="68"/>
        <v>0</v>
      </c>
      <c r="I146" s="113">
        <f t="shared" si="69"/>
        <v>0</v>
      </c>
      <c r="J146" s="113">
        <f t="shared" si="70"/>
        <v>0</v>
      </c>
      <c r="K146" s="114">
        <f t="shared" si="71"/>
        <v>0</v>
      </c>
    </row>
    <row r="147" spans="1:90" s="13" customFormat="1" ht="15" x14ac:dyDescent="0.2">
      <c r="A147" s="40"/>
      <c r="B147" s="116" t="s">
        <v>26</v>
      </c>
      <c r="C147" s="116" t="s">
        <v>166</v>
      </c>
      <c r="D147" s="75">
        <v>7</v>
      </c>
      <c r="E147" s="76" t="s">
        <v>4</v>
      </c>
      <c r="F147" s="43"/>
      <c r="G147" s="43"/>
      <c r="H147" s="44">
        <f t="shared" si="68"/>
        <v>0</v>
      </c>
      <c r="I147" s="113">
        <f t="shared" si="69"/>
        <v>0</v>
      </c>
      <c r="J147" s="113">
        <f t="shared" si="70"/>
        <v>0</v>
      </c>
      <c r="K147" s="114">
        <f t="shared" si="71"/>
        <v>0</v>
      </c>
    </row>
    <row r="148" spans="1:90" s="13" customFormat="1" ht="15" x14ac:dyDescent="0.2">
      <c r="A148" s="119"/>
      <c r="B148" s="116" t="s">
        <v>25</v>
      </c>
      <c r="C148" s="116" t="s">
        <v>159</v>
      </c>
      <c r="D148" s="75">
        <v>1</v>
      </c>
      <c r="E148" s="76" t="s">
        <v>4</v>
      </c>
      <c r="F148" s="43"/>
      <c r="G148" s="43"/>
      <c r="H148" s="44">
        <f t="shared" si="68"/>
        <v>0</v>
      </c>
      <c r="I148" s="113">
        <f t="shared" si="69"/>
        <v>0</v>
      </c>
      <c r="J148" s="113">
        <f t="shared" si="70"/>
        <v>0</v>
      </c>
      <c r="K148" s="114">
        <f t="shared" si="71"/>
        <v>0</v>
      </c>
    </row>
    <row r="149" spans="1:90" s="13" customFormat="1" ht="30" x14ac:dyDescent="0.2">
      <c r="A149" s="40"/>
      <c r="B149" s="116" t="s">
        <v>27</v>
      </c>
      <c r="C149" s="116" t="s">
        <v>160</v>
      </c>
      <c r="D149" s="75">
        <v>1</v>
      </c>
      <c r="E149" s="76" t="s">
        <v>169</v>
      </c>
      <c r="F149" s="43"/>
      <c r="G149" s="43"/>
      <c r="H149" s="44">
        <f t="shared" si="68"/>
        <v>0</v>
      </c>
      <c r="I149" s="113">
        <f t="shared" si="69"/>
        <v>0</v>
      </c>
      <c r="J149" s="113">
        <f t="shared" si="70"/>
        <v>0</v>
      </c>
      <c r="K149" s="114">
        <f t="shared" si="71"/>
        <v>0</v>
      </c>
    </row>
    <row r="150" spans="1:90" s="13" customFormat="1" ht="30" x14ac:dyDescent="0.2">
      <c r="A150" s="40"/>
      <c r="B150" s="116" t="s">
        <v>29</v>
      </c>
      <c r="C150" s="116" t="s">
        <v>161</v>
      </c>
      <c r="D150" s="75">
        <v>10</v>
      </c>
      <c r="E150" s="76" t="s">
        <v>13</v>
      </c>
      <c r="F150" s="43"/>
      <c r="G150" s="43"/>
      <c r="H150" s="44">
        <f t="shared" si="68"/>
        <v>0</v>
      </c>
      <c r="I150" s="113">
        <f t="shared" si="69"/>
        <v>0</v>
      </c>
      <c r="J150" s="113">
        <f t="shared" si="70"/>
        <v>0</v>
      </c>
      <c r="K150" s="114">
        <f t="shared" si="71"/>
        <v>0</v>
      </c>
    </row>
    <row r="151" spans="1:90" s="13" customFormat="1" ht="75" x14ac:dyDescent="0.2">
      <c r="A151" s="40"/>
      <c r="B151" s="116" t="s">
        <v>30</v>
      </c>
      <c r="C151" s="116" t="s">
        <v>162</v>
      </c>
      <c r="D151" s="75">
        <v>18</v>
      </c>
      <c r="E151" s="76" t="s">
        <v>13</v>
      </c>
      <c r="F151" s="43"/>
      <c r="G151" s="43"/>
      <c r="H151" s="44">
        <f t="shared" si="68"/>
        <v>0</v>
      </c>
      <c r="I151" s="113">
        <f t="shared" si="69"/>
        <v>0</v>
      </c>
      <c r="J151" s="113">
        <f t="shared" si="70"/>
        <v>0</v>
      </c>
      <c r="K151" s="114">
        <f t="shared" si="71"/>
        <v>0</v>
      </c>
    </row>
    <row r="152" spans="1:90" s="13" customFormat="1" ht="30" x14ac:dyDescent="0.2">
      <c r="A152" s="40"/>
      <c r="B152" s="116" t="s">
        <v>31</v>
      </c>
      <c r="C152" s="116" t="s">
        <v>211</v>
      </c>
      <c r="D152" s="75">
        <v>1</v>
      </c>
      <c r="E152" s="76" t="s">
        <v>169</v>
      </c>
      <c r="F152" s="43"/>
      <c r="G152" s="43"/>
      <c r="H152" s="44">
        <f t="shared" si="68"/>
        <v>0</v>
      </c>
      <c r="I152" s="113">
        <f t="shared" si="69"/>
        <v>0</v>
      </c>
      <c r="J152" s="113">
        <f t="shared" si="70"/>
        <v>0</v>
      </c>
      <c r="K152" s="114">
        <f t="shared" si="71"/>
        <v>0</v>
      </c>
    </row>
    <row r="153" spans="1:90" s="17" customFormat="1" ht="15" x14ac:dyDescent="0.2">
      <c r="A153" s="40"/>
      <c r="B153" s="116" t="s">
        <v>28</v>
      </c>
      <c r="C153" s="116" t="s">
        <v>163</v>
      </c>
      <c r="D153" s="75">
        <v>1</v>
      </c>
      <c r="E153" s="76" t="s">
        <v>4</v>
      </c>
      <c r="F153" s="43"/>
      <c r="G153" s="43"/>
      <c r="H153" s="44">
        <f t="shared" si="68"/>
        <v>0</v>
      </c>
      <c r="I153" s="113">
        <f t="shared" si="69"/>
        <v>0</v>
      </c>
      <c r="J153" s="113">
        <f t="shared" si="70"/>
        <v>0</v>
      </c>
      <c r="K153" s="114">
        <f t="shared" si="71"/>
        <v>0</v>
      </c>
    </row>
    <row r="154" spans="1:90" s="15" customFormat="1" ht="15.75" thickBot="1" x14ac:dyDescent="0.25">
      <c r="A154" s="63"/>
      <c r="B154" s="64"/>
      <c r="C154" s="65" t="s">
        <v>49</v>
      </c>
      <c r="D154" s="66"/>
      <c r="E154" s="65"/>
      <c r="F154" s="67">
        <f>SUMPRODUCT(D144:D153,F144:F153)</f>
        <v>0</v>
      </c>
      <c r="G154" s="67">
        <f>SUMPRODUCT(D144:D153,G144:G153)</f>
        <v>0</v>
      </c>
      <c r="H154" s="68">
        <f>SUM(H144:H153)</f>
        <v>0</v>
      </c>
      <c r="I154" s="67">
        <f>SUMPRODUCT(D144:D153,I144:I153)</f>
        <v>0</v>
      </c>
      <c r="J154" s="67">
        <f>SUMPRODUCT(D144:D153,J144:J153)</f>
        <v>0</v>
      </c>
      <c r="K154" s="68">
        <f>SUM(K144:K153)</f>
        <v>0</v>
      </c>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3"/>
      <c r="BS154" s="13"/>
      <c r="BT154" s="13"/>
      <c r="BU154" s="13"/>
      <c r="BV154" s="13"/>
      <c r="BW154" s="13"/>
      <c r="BX154" s="13"/>
      <c r="BY154" s="13"/>
      <c r="BZ154" s="13"/>
      <c r="CA154" s="13"/>
      <c r="CB154" s="13"/>
      <c r="CC154" s="13"/>
      <c r="CD154" s="13"/>
      <c r="CE154" s="13"/>
      <c r="CF154" s="13"/>
      <c r="CG154" s="13"/>
      <c r="CH154" s="13"/>
      <c r="CI154" s="13"/>
      <c r="CJ154" s="13"/>
      <c r="CK154" s="13"/>
      <c r="CL154" s="13"/>
    </row>
    <row r="155" spans="1:90" s="15" customFormat="1" ht="15.75" thickBot="1" x14ac:dyDescent="0.25">
      <c r="A155" s="85"/>
      <c r="B155" s="86"/>
      <c r="C155" s="87" t="s">
        <v>65</v>
      </c>
      <c r="D155" s="88"/>
      <c r="E155" s="87"/>
      <c r="F155" s="89" t="e">
        <f>F154+F140+F137</f>
        <v>#VALUE!</v>
      </c>
      <c r="G155" s="89" t="e">
        <f t="shared" ref="G155" si="72">G154+G140+G137</f>
        <v>#VALUE!</v>
      </c>
      <c r="H155" s="89">
        <f t="shared" ref="H155" si="73">H154+H140+H137</f>
        <v>0</v>
      </c>
      <c r="I155" s="89">
        <f t="shared" ref="I155" si="74">I154+I140+I137</f>
        <v>0</v>
      </c>
      <c r="J155" s="89">
        <f t="shared" ref="J155" si="75">J154+J140+J137</f>
        <v>0</v>
      </c>
      <c r="K155" s="89">
        <f t="shared" ref="K155" si="76">K154+K140+K137</f>
        <v>0</v>
      </c>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row>
    <row r="156" spans="1:90" s="15" customFormat="1" ht="15" x14ac:dyDescent="0.2">
      <c r="A156" s="81"/>
      <c r="B156" s="82"/>
      <c r="C156" s="134" t="s">
        <v>68</v>
      </c>
      <c r="D156" s="134"/>
      <c r="E156" s="134"/>
      <c r="F156" s="134"/>
      <c r="G156" s="134"/>
      <c r="H156" s="135"/>
      <c r="I156" s="83"/>
      <c r="J156" s="83"/>
      <c r="K156" s="84"/>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c r="BS156" s="13"/>
      <c r="BT156" s="13"/>
      <c r="BU156" s="13"/>
      <c r="BV156" s="13"/>
      <c r="BW156" s="13"/>
      <c r="BX156" s="13"/>
      <c r="BY156" s="13"/>
      <c r="BZ156" s="13"/>
      <c r="CA156" s="13"/>
      <c r="CB156" s="13"/>
      <c r="CC156" s="13"/>
      <c r="CD156" s="13"/>
      <c r="CE156" s="13"/>
      <c r="CF156" s="13"/>
      <c r="CG156" s="13"/>
      <c r="CH156" s="13"/>
      <c r="CI156" s="13"/>
      <c r="CJ156" s="13"/>
      <c r="CK156" s="13"/>
      <c r="CL156" s="13"/>
    </row>
    <row r="157" spans="1:90" s="15" customFormat="1" ht="15" x14ac:dyDescent="0.2">
      <c r="A157" s="23"/>
      <c r="B157" s="24" t="s">
        <v>33</v>
      </c>
      <c r="C157" s="25" t="s">
        <v>48</v>
      </c>
      <c r="D157" s="26"/>
      <c r="E157" s="25"/>
      <c r="F157" s="27"/>
      <c r="G157" s="28"/>
      <c r="H157" s="29"/>
      <c r="I157" s="30"/>
      <c r="J157" s="31"/>
      <c r="K157" s="32"/>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3"/>
      <c r="BU157" s="13"/>
      <c r="BV157" s="13"/>
      <c r="BW157" s="13"/>
      <c r="BX157" s="13"/>
      <c r="BY157" s="13"/>
      <c r="BZ157" s="13"/>
      <c r="CA157" s="13"/>
      <c r="CB157" s="13"/>
      <c r="CC157" s="13"/>
      <c r="CD157" s="13"/>
      <c r="CE157" s="13"/>
      <c r="CF157" s="13"/>
      <c r="CG157" s="13"/>
      <c r="CH157" s="13"/>
      <c r="CI157" s="13"/>
      <c r="CJ157" s="13"/>
      <c r="CK157" s="13"/>
      <c r="CL157" s="13"/>
    </row>
    <row r="158" spans="1:90" s="15" customFormat="1" ht="15" x14ac:dyDescent="0.2">
      <c r="A158" s="33"/>
      <c r="B158" s="34" t="s">
        <v>34</v>
      </c>
      <c r="C158" s="35" t="s">
        <v>35</v>
      </c>
      <c r="D158" s="36"/>
      <c r="E158" s="35"/>
      <c r="F158" s="37"/>
      <c r="G158" s="37"/>
      <c r="H158" s="38"/>
      <c r="I158" s="39"/>
      <c r="J158" s="37"/>
      <c r="K158" s="38"/>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3"/>
      <c r="BS158" s="13"/>
      <c r="BT158" s="13"/>
      <c r="BU158" s="13"/>
      <c r="BV158" s="13"/>
      <c r="BW158" s="13"/>
      <c r="BX158" s="13"/>
      <c r="BY158" s="13"/>
      <c r="BZ158" s="13"/>
      <c r="CA158" s="13"/>
      <c r="CB158" s="13"/>
      <c r="CC158" s="13"/>
      <c r="CD158" s="13"/>
      <c r="CE158" s="13"/>
      <c r="CF158" s="13"/>
      <c r="CG158" s="13"/>
      <c r="CH158" s="13"/>
      <c r="CI158" s="13"/>
      <c r="CJ158" s="13"/>
      <c r="CK158" s="13"/>
      <c r="CL158" s="13"/>
    </row>
    <row r="159" spans="1:90" s="15" customFormat="1" ht="15" x14ac:dyDescent="0.2">
      <c r="A159" s="40"/>
      <c r="B159" s="74" t="s">
        <v>10</v>
      </c>
      <c r="C159" s="41" t="s">
        <v>149</v>
      </c>
      <c r="D159" s="75">
        <v>1</v>
      </c>
      <c r="E159" s="76" t="s">
        <v>4</v>
      </c>
      <c r="F159" s="42" t="s">
        <v>23</v>
      </c>
      <c r="G159" s="43"/>
      <c r="H159" s="44">
        <f t="shared" ref="H159:H160" si="77">SUM(F159,G159)*D159</f>
        <v>0</v>
      </c>
      <c r="I159" s="112" t="s">
        <v>23</v>
      </c>
      <c r="J159" s="113">
        <f>TRUNC(G159*(1+$K$4),2)</f>
        <v>0</v>
      </c>
      <c r="K159" s="114">
        <f t="shared" ref="K159:K160" si="78">SUM(I159:J159)*D159</f>
        <v>0</v>
      </c>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c r="BS159" s="13"/>
      <c r="BT159" s="13"/>
      <c r="BU159" s="13"/>
      <c r="BV159" s="13"/>
      <c r="BW159" s="13"/>
      <c r="BX159" s="13"/>
      <c r="BY159" s="13"/>
      <c r="BZ159" s="13"/>
      <c r="CA159" s="13"/>
      <c r="CB159" s="13"/>
      <c r="CC159" s="13"/>
      <c r="CD159" s="13"/>
      <c r="CE159" s="13"/>
      <c r="CF159" s="13"/>
      <c r="CG159" s="13"/>
      <c r="CH159" s="13"/>
      <c r="CI159" s="13"/>
      <c r="CJ159" s="13"/>
      <c r="CK159" s="13"/>
      <c r="CL159" s="13"/>
    </row>
    <row r="160" spans="1:90" s="15" customFormat="1" ht="45" x14ac:dyDescent="0.2">
      <c r="A160" s="40"/>
      <c r="B160" s="74" t="s">
        <v>11</v>
      </c>
      <c r="C160" s="41" t="s">
        <v>208</v>
      </c>
      <c r="D160" s="75">
        <v>5</v>
      </c>
      <c r="E160" s="76" t="s">
        <v>37</v>
      </c>
      <c r="F160" s="42" t="s">
        <v>23</v>
      </c>
      <c r="G160" s="43"/>
      <c r="H160" s="44">
        <f t="shared" si="77"/>
        <v>0</v>
      </c>
      <c r="I160" s="112" t="s">
        <v>23</v>
      </c>
      <c r="J160" s="113">
        <f t="shared" ref="J160" si="79">TRUNC(G160*(1+$K$4),2)</f>
        <v>0</v>
      </c>
      <c r="K160" s="114">
        <f t="shared" si="78"/>
        <v>0</v>
      </c>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BV160" s="13"/>
      <c r="BW160" s="13"/>
      <c r="BX160" s="13"/>
      <c r="BY160" s="13"/>
      <c r="BZ160" s="13"/>
      <c r="CA160" s="13"/>
      <c r="CB160" s="13"/>
      <c r="CC160" s="13"/>
      <c r="CD160" s="13"/>
      <c r="CE160" s="13"/>
      <c r="CF160" s="13"/>
      <c r="CG160" s="13"/>
      <c r="CH160" s="13"/>
      <c r="CI160" s="13"/>
      <c r="CJ160" s="13"/>
      <c r="CK160" s="13"/>
      <c r="CL160" s="13"/>
    </row>
    <row r="161" spans="1:92" s="13" customFormat="1" ht="15" x14ac:dyDescent="0.2">
      <c r="A161" s="33"/>
      <c r="B161" s="34" t="s">
        <v>38</v>
      </c>
      <c r="C161" s="35" t="s">
        <v>151</v>
      </c>
      <c r="D161" s="36"/>
      <c r="E161" s="35"/>
      <c r="F161" s="37"/>
      <c r="G161" s="37"/>
      <c r="H161" s="38"/>
      <c r="I161" s="39"/>
      <c r="J161" s="37"/>
      <c r="K161" s="38"/>
    </row>
    <row r="162" spans="1:92" s="15" customFormat="1" ht="30" x14ac:dyDescent="0.2">
      <c r="A162" s="40"/>
      <c r="B162" s="74" t="s">
        <v>12</v>
      </c>
      <c r="C162" s="41" t="s">
        <v>164</v>
      </c>
      <c r="D162" s="75">
        <v>95</v>
      </c>
      <c r="E162" s="76" t="s">
        <v>36</v>
      </c>
      <c r="F162" s="62"/>
      <c r="G162" s="43"/>
      <c r="H162" s="44">
        <f t="shared" ref="H162:H164" si="80">SUM(F162,G162)*D162</f>
        <v>0</v>
      </c>
      <c r="I162" s="113">
        <f t="shared" ref="I162:I164" si="81">TRUNC(F162*(1+$K$4),2)</f>
        <v>0</v>
      </c>
      <c r="J162" s="113">
        <f t="shared" ref="J162:J164" si="82">TRUNC(G162*(1+$K$4),2)</f>
        <v>0</v>
      </c>
      <c r="K162" s="114">
        <f t="shared" ref="K162:K164" si="83">SUM(I162:J162)*D162</f>
        <v>0</v>
      </c>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row>
    <row r="163" spans="1:92" s="15" customFormat="1" ht="15" x14ac:dyDescent="0.2">
      <c r="A163" s="40"/>
      <c r="B163" s="74" t="s">
        <v>14</v>
      </c>
      <c r="C163" s="41" t="s">
        <v>152</v>
      </c>
      <c r="D163" s="75">
        <v>10</v>
      </c>
      <c r="E163" s="76" t="s">
        <v>36</v>
      </c>
      <c r="F163" s="62"/>
      <c r="G163" s="43"/>
      <c r="H163" s="44">
        <f t="shared" si="80"/>
        <v>0</v>
      </c>
      <c r="I163" s="113">
        <f t="shared" si="81"/>
        <v>0</v>
      </c>
      <c r="J163" s="113">
        <f t="shared" si="82"/>
        <v>0</v>
      </c>
      <c r="K163" s="114">
        <f t="shared" si="83"/>
        <v>0</v>
      </c>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3"/>
      <c r="BU163" s="13"/>
      <c r="BV163" s="13"/>
      <c r="BW163" s="13"/>
      <c r="BX163" s="13"/>
      <c r="BY163" s="13"/>
      <c r="BZ163" s="13"/>
      <c r="CA163" s="13"/>
      <c r="CB163" s="13"/>
      <c r="CC163" s="13"/>
      <c r="CD163" s="13"/>
      <c r="CE163" s="13"/>
      <c r="CF163" s="13"/>
      <c r="CG163" s="13"/>
      <c r="CH163" s="13"/>
      <c r="CI163" s="13"/>
      <c r="CJ163" s="13"/>
      <c r="CK163" s="13"/>
      <c r="CL163" s="13"/>
      <c r="CM163" s="13"/>
      <c r="CN163" s="13"/>
    </row>
    <row r="164" spans="1:92" s="17" customFormat="1" ht="15" x14ac:dyDescent="0.2">
      <c r="A164" s="40"/>
      <c r="B164" s="74" t="s">
        <v>15</v>
      </c>
      <c r="C164" s="41" t="s">
        <v>153</v>
      </c>
      <c r="D164" s="75">
        <v>278</v>
      </c>
      <c r="E164" s="76" t="s">
        <v>4</v>
      </c>
      <c r="F164" s="62"/>
      <c r="G164" s="43"/>
      <c r="H164" s="44">
        <f t="shared" si="80"/>
        <v>0</v>
      </c>
      <c r="I164" s="113">
        <f t="shared" si="81"/>
        <v>0</v>
      </c>
      <c r="J164" s="113">
        <f t="shared" si="82"/>
        <v>0</v>
      </c>
      <c r="K164" s="114">
        <f t="shared" si="83"/>
        <v>0</v>
      </c>
    </row>
    <row r="165" spans="1:92" s="3" customFormat="1" ht="15" x14ac:dyDescent="0.2">
      <c r="A165" s="40"/>
      <c r="B165" s="34" t="s">
        <v>39</v>
      </c>
      <c r="C165" s="35" t="s">
        <v>172</v>
      </c>
      <c r="D165" s="75"/>
      <c r="E165" s="76"/>
      <c r="F165" s="42"/>
      <c r="G165" s="111"/>
      <c r="H165" s="44"/>
      <c r="I165" s="113"/>
      <c r="J165" s="113"/>
      <c r="K165" s="114"/>
    </row>
    <row r="166" spans="1:92" s="3" customFormat="1" ht="15" x14ac:dyDescent="0.2">
      <c r="A166" s="40"/>
      <c r="B166" s="74" t="s">
        <v>18</v>
      </c>
      <c r="C166" s="41" t="s">
        <v>175</v>
      </c>
      <c r="D166" s="75">
        <v>1</v>
      </c>
      <c r="E166" s="76" t="s">
        <v>4</v>
      </c>
      <c r="F166" s="42" t="s">
        <v>23</v>
      </c>
      <c r="G166" s="43"/>
      <c r="H166" s="44">
        <f t="shared" ref="H166:H174" si="84">SUM(F166,G166)*D166</f>
        <v>0</v>
      </c>
      <c r="I166" s="112" t="s">
        <v>23</v>
      </c>
      <c r="J166" s="113">
        <f t="shared" ref="J166:J170" si="85">TRUNC(G166*(1+$K$4),2)</f>
        <v>0</v>
      </c>
      <c r="K166" s="114">
        <f t="shared" ref="K166:K174" si="86">SUM(I166:J166)*D166</f>
        <v>0</v>
      </c>
    </row>
    <row r="167" spans="1:92" s="3" customFormat="1" ht="15" x14ac:dyDescent="0.2">
      <c r="A167" s="40"/>
      <c r="B167" s="74" t="s">
        <v>19</v>
      </c>
      <c r="C167" s="41" t="s">
        <v>176</v>
      </c>
      <c r="D167" s="75">
        <v>1</v>
      </c>
      <c r="E167" s="76" t="s">
        <v>4</v>
      </c>
      <c r="F167" s="42" t="s">
        <v>23</v>
      </c>
      <c r="G167" s="43"/>
      <c r="H167" s="44">
        <f t="shared" si="84"/>
        <v>0</v>
      </c>
      <c r="I167" s="112" t="s">
        <v>23</v>
      </c>
      <c r="J167" s="113">
        <f t="shared" si="85"/>
        <v>0</v>
      </c>
      <c r="K167" s="114">
        <f t="shared" si="86"/>
        <v>0</v>
      </c>
    </row>
    <row r="168" spans="1:92" s="3" customFormat="1" ht="15" x14ac:dyDescent="0.2">
      <c r="A168" s="40"/>
      <c r="B168" s="74" t="s">
        <v>20</v>
      </c>
      <c r="C168" s="41" t="s">
        <v>177</v>
      </c>
      <c r="D168" s="75">
        <v>1</v>
      </c>
      <c r="E168" s="76" t="s">
        <v>4</v>
      </c>
      <c r="F168" s="42" t="s">
        <v>23</v>
      </c>
      <c r="G168" s="43"/>
      <c r="H168" s="44">
        <f t="shared" si="84"/>
        <v>0</v>
      </c>
      <c r="I168" s="112" t="s">
        <v>23</v>
      </c>
      <c r="J168" s="113">
        <f t="shared" si="85"/>
        <v>0</v>
      </c>
      <c r="K168" s="114">
        <f t="shared" si="86"/>
        <v>0</v>
      </c>
    </row>
    <row r="169" spans="1:92" s="7" customFormat="1" ht="15" x14ac:dyDescent="0.2">
      <c r="A169" s="40"/>
      <c r="B169" s="74" t="s">
        <v>21</v>
      </c>
      <c r="C169" s="41" t="s">
        <v>178</v>
      </c>
      <c r="D169" s="75">
        <v>1</v>
      </c>
      <c r="E169" s="76" t="s">
        <v>4</v>
      </c>
      <c r="F169" s="42" t="s">
        <v>23</v>
      </c>
      <c r="G169" s="43"/>
      <c r="H169" s="44">
        <f t="shared" si="84"/>
        <v>0</v>
      </c>
      <c r="I169" s="112" t="s">
        <v>23</v>
      </c>
      <c r="J169" s="113">
        <f t="shared" si="85"/>
        <v>0</v>
      </c>
      <c r="K169" s="114">
        <f t="shared" si="86"/>
        <v>0</v>
      </c>
    </row>
    <row r="170" spans="1:92" s="3" customFormat="1" ht="15" x14ac:dyDescent="0.2">
      <c r="A170" s="40"/>
      <c r="B170" s="74" t="s">
        <v>22</v>
      </c>
      <c r="C170" s="41" t="s">
        <v>179</v>
      </c>
      <c r="D170" s="75">
        <v>1</v>
      </c>
      <c r="E170" s="76" t="s">
        <v>4</v>
      </c>
      <c r="F170" s="62"/>
      <c r="G170" s="43"/>
      <c r="H170" s="44">
        <f t="shared" si="84"/>
        <v>0</v>
      </c>
      <c r="I170" s="113">
        <f t="shared" ref="I170" si="87">TRUNC(F170*(1+$K$4),2)</f>
        <v>0</v>
      </c>
      <c r="J170" s="113">
        <f t="shared" si="85"/>
        <v>0</v>
      </c>
      <c r="K170" s="114">
        <f t="shared" si="86"/>
        <v>0</v>
      </c>
    </row>
    <row r="171" spans="1:92" s="3" customFormat="1" ht="15" x14ac:dyDescent="0.2">
      <c r="A171" s="40"/>
      <c r="B171" s="74" t="s">
        <v>173</v>
      </c>
      <c r="C171" s="41" t="s">
        <v>180</v>
      </c>
      <c r="D171" s="75">
        <v>1</v>
      </c>
      <c r="E171" s="76" t="s">
        <v>4</v>
      </c>
      <c r="F171" s="42" t="s">
        <v>23</v>
      </c>
      <c r="G171" s="43"/>
      <c r="H171" s="44">
        <f t="shared" si="84"/>
        <v>0</v>
      </c>
      <c r="I171" s="112" t="s">
        <v>23</v>
      </c>
      <c r="J171" s="113">
        <f>TRUNC(G171*(1+$K$4),2)</f>
        <v>0</v>
      </c>
      <c r="K171" s="114">
        <f t="shared" si="86"/>
        <v>0</v>
      </c>
    </row>
    <row r="172" spans="1:92" s="3" customFormat="1" ht="15" x14ac:dyDescent="0.2">
      <c r="A172" s="40"/>
      <c r="B172" s="74" t="s">
        <v>40</v>
      </c>
      <c r="C172" s="41" t="s">
        <v>250</v>
      </c>
      <c r="D172" s="75">
        <v>2</v>
      </c>
      <c r="E172" s="76" t="s">
        <v>4</v>
      </c>
      <c r="F172" s="62"/>
      <c r="G172" s="43"/>
      <c r="H172" s="44">
        <f t="shared" si="84"/>
        <v>0</v>
      </c>
      <c r="I172" s="113">
        <f t="shared" ref="I172" si="88">TRUNC(F172*(1+$K$4),2)</f>
        <v>0</v>
      </c>
      <c r="J172" s="113">
        <f t="shared" ref="J172" si="89">TRUNC(G172*(1+$K$4),2)</f>
        <v>0</v>
      </c>
      <c r="K172" s="114">
        <f t="shared" si="86"/>
        <v>0</v>
      </c>
    </row>
    <row r="173" spans="1:92" s="3" customFormat="1" ht="15" x14ac:dyDescent="0.2">
      <c r="A173" s="40"/>
      <c r="B173" s="74" t="s">
        <v>41</v>
      </c>
      <c r="C173" s="41" t="s">
        <v>46</v>
      </c>
      <c r="D173" s="75">
        <v>104</v>
      </c>
      <c r="E173" s="76" t="s">
        <v>36</v>
      </c>
      <c r="F173" s="43"/>
      <c r="G173" s="43"/>
      <c r="H173" s="44">
        <f t="shared" si="84"/>
        <v>0</v>
      </c>
      <c r="I173" s="113">
        <f t="shared" ref="I173:I174" si="90">TRUNC(F173*(1+$K$4),2)</f>
        <v>0</v>
      </c>
      <c r="J173" s="113">
        <f t="shared" ref="J173:J174" si="91">TRUNC(G173*(1+$K$4),2)</f>
        <v>0</v>
      </c>
      <c r="K173" s="114">
        <f t="shared" si="86"/>
        <v>0</v>
      </c>
    </row>
    <row r="174" spans="1:92" s="3" customFormat="1" ht="15" x14ac:dyDescent="0.2">
      <c r="A174" s="45"/>
      <c r="B174" s="74" t="s">
        <v>251</v>
      </c>
      <c r="C174" s="47" t="s">
        <v>47</v>
      </c>
      <c r="D174" s="48">
        <v>104</v>
      </c>
      <c r="E174" s="49" t="s">
        <v>36</v>
      </c>
      <c r="F174" s="50"/>
      <c r="G174" s="50"/>
      <c r="H174" s="44">
        <f t="shared" si="84"/>
        <v>0</v>
      </c>
      <c r="I174" s="113">
        <f t="shared" si="90"/>
        <v>0</v>
      </c>
      <c r="J174" s="113">
        <f t="shared" si="91"/>
        <v>0</v>
      </c>
      <c r="K174" s="114">
        <f t="shared" si="86"/>
        <v>0</v>
      </c>
    </row>
    <row r="175" spans="1:92" s="3" customFormat="1" ht="15" x14ac:dyDescent="0.2">
      <c r="A175" s="21"/>
      <c r="B175" s="22"/>
      <c r="C175" s="51" t="s">
        <v>42</v>
      </c>
      <c r="D175" s="52"/>
      <c r="E175" s="51"/>
      <c r="F175" s="53">
        <f>SUMPRODUCT(D159:D174,F159:F174)</f>
        <v>0</v>
      </c>
      <c r="G175" s="53">
        <f>SUMPRODUCT(D159:D174,G159:G174)</f>
        <v>0</v>
      </c>
      <c r="H175" s="54">
        <f>SUM(H159:H174)</f>
        <v>0</v>
      </c>
      <c r="I175" s="53">
        <f>SUMPRODUCT(I159:I174,D159:D174)</f>
        <v>0</v>
      </c>
      <c r="J175" s="53">
        <f>SUMPRODUCT(J159:J174,D159:D174)</f>
        <v>0</v>
      </c>
      <c r="K175" s="54">
        <f>SUM(K159:K174)</f>
        <v>0</v>
      </c>
    </row>
    <row r="176" spans="1:92" s="3" customFormat="1" ht="15" x14ac:dyDescent="0.2">
      <c r="A176" s="56"/>
      <c r="B176" s="24" t="s">
        <v>43</v>
      </c>
      <c r="C176" s="25" t="s">
        <v>155</v>
      </c>
      <c r="D176" s="26"/>
      <c r="E176" s="25"/>
      <c r="F176" s="27"/>
      <c r="G176" s="57"/>
      <c r="H176" s="58"/>
      <c r="I176" s="59"/>
      <c r="J176" s="60"/>
      <c r="K176" s="61"/>
    </row>
    <row r="177" spans="1:11" s="3" customFormat="1" ht="75" x14ac:dyDescent="0.2">
      <c r="A177" s="33"/>
      <c r="B177" s="74">
        <v>1</v>
      </c>
      <c r="C177" s="41" t="s">
        <v>223</v>
      </c>
      <c r="D177" s="75">
        <v>13</v>
      </c>
      <c r="E177" s="76" t="s">
        <v>36</v>
      </c>
      <c r="F177" s="43"/>
      <c r="G177" s="43"/>
      <c r="H177" s="44">
        <f t="shared" ref="H177" si="92">SUM(F177,G177)*D177</f>
        <v>0</v>
      </c>
      <c r="I177" s="113">
        <f t="shared" ref="I177" si="93">TRUNC(F177*(1+$K$4),2)</f>
        <v>0</v>
      </c>
      <c r="J177" s="113">
        <f t="shared" ref="J177" si="94">TRUNC(G177*(1+$K$4),2)</f>
        <v>0</v>
      </c>
      <c r="K177" s="114">
        <f t="shared" ref="K177" si="95">SUM(I177:J177)*D177</f>
        <v>0</v>
      </c>
    </row>
    <row r="178" spans="1:11" s="3" customFormat="1" ht="15" x14ac:dyDescent="0.2">
      <c r="A178" s="21"/>
      <c r="B178" s="22"/>
      <c r="C178" s="51" t="s">
        <v>168</v>
      </c>
      <c r="D178" s="52"/>
      <c r="E178" s="51"/>
      <c r="F178" s="53" t="e">
        <f>SUMPRODUCT(D177,F177)</f>
        <v>#VALUE!</v>
      </c>
      <c r="G178" s="53" t="e">
        <f>SUMPRODUCT(D177,G177)</f>
        <v>#VALUE!</v>
      </c>
      <c r="H178" s="54">
        <f>H177</f>
        <v>0</v>
      </c>
      <c r="I178" s="53">
        <f>SUMPRODUCT(D177,I177)</f>
        <v>0</v>
      </c>
      <c r="J178" s="53">
        <f>SUMPRODUCT(D177,J177)</f>
        <v>0</v>
      </c>
      <c r="K178" s="54">
        <f>K177</f>
        <v>0</v>
      </c>
    </row>
    <row r="179" spans="1:11" s="3" customFormat="1" ht="15" x14ac:dyDescent="0.2">
      <c r="A179" s="56"/>
      <c r="B179" s="24" t="s">
        <v>44</v>
      </c>
      <c r="C179" s="25" t="s">
        <v>156</v>
      </c>
      <c r="D179" s="26"/>
      <c r="E179" s="25"/>
      <c r="F179" s="27"/>
      <c r="G179" s="57"/>
      <c r="H179" s="58"/>
      <c r="I179" s="59"/>
      <c r="J179" s="60"/>
      <c r="K179" s="61"/>
    </row>
    <row r="180" spans="1:11" s="3" customFormat="1" ht="15" x14ac:dyDescent="0.2">
      <c r="A180" s="33"/>
      <c r="B180" s="34">
        <v>1</v>
      </c>
      <c r="C180" s="35" t="s">
        <v>157</v>
      </c>
      <c r="D180" s="36"/>
      <c r="E180" s="35"/>
      <c r="F180" s="37"/>
      <c r="G180" s="37"/>
      <c r="H180" s="38"/>
      <c r="I180" s="55"/>
      <c r="J180" s="37"/>
      <c r="K180" s="38"/>
    </row>
    <row r="181" spans="1:11" s="3" customFormat="1" ht="30" x14ac:dyDescent="0.2">
      <c r="A181" s="115"/>
      <c r="B181" s="116" t="s">
        <v>10</v>
      </c>
      <c r="C181" s="116" t="s">
        <v>158</v>
      </c>
      <c r="D181" s="117"/>
      <c r="E181" s="118"/>
      <c r="F181" s="42"/>
      <c r="G181" s="42"/>
      <c r="H181" s="44"/>
      <c r="I181" s="113"/>
      <c r="J181" s="113"/>
      <c r="K181" s="114"/>
    </row>
    <row r="182" spans="1:11" s="3" customFormat="1" ht="15" x14ac:dyDescent="0.2">
      <c r="A182" s="40"/>
      <c r="B182" s="116" t="s">
        <v>45</v>
      </c>
      <c r="C182" s="116" t="s">
        <v>165</v>
      </c>
      <c r="D182" s="75">
        <v>70</v>
      </c>
      <c r="E182" s="76" t="s">
        <v>13</v>
      </c>
      <c r="F182" s="43"/>
      <c r="G182" s="43"/>
      <c r="H182" s="44">
        <f t="shared" ref="H182:H191" si="96">SUM(F182,G182)*D182</f>
        <v>0</v>
      </c>
      <c r="I182" s="113">
        <f t="shared" ref="I182:I191" si="97">TRUNC(F182*(1+$K$4),2)</f>
        <v>0</v>
      </c>
      <c r="J182" s="113">
        <f t="shared" ref="J182:J191" si="98">TRUNC(G182*(1+$K$4),2)</f>
        <v>0</v>
      </c>
      <c r="K182" s="114">
        <f t="shared" ref="K182:K191" si="99">SUM(I182:J182)*D182</f>
        <v>0</v>
      </c>
    </row>
    <row r="183" spans="1:11" s="3" customFormat="1" ht="45" x14ac:dyDescent="0.2">
      <c r="A183" s="40"/>
      <c r="B183" s="116" t="s">
        <v>11</v>
      </c>
      <c r="C183" s="116" t="s">
        <v>167</v>
      </c>
      <c r="D183" s="75">
        <v>2</v>
      </c>
      <c r="E183" s="76" t="s">
        <v>4</v>
      </c>
      <c r="F183" s="62"/>
      <c r="G183" s="43"/>
      <c r="H183" s="44">
        <f t="shared" si="96"/>
        <v>0</v>
      </c>
      <c r="I183" s="113">
        <f t="shared" si="97"/>
        <v>0</v>
      </c>
      <c r="J183" s="113">
        <f t="shared" si="98"/>
        <v>0</v>
      </c>
      <c r="K183" s="114">
        <f t="shared" si="99"/>
        <v>0</v>
      </c>
    </row>
    <row r="184" spans="1:11" s="3" customFormat="1" ht="15" x14ac:dyDescent="0.2">
      <c r="A184" s="40"/>
      <c r="B184" s="116" t="s">
        <v>24</v>
      </c>
      <c r="C184" s="116" t="s">
        <v>210</v>
      </c>
      <c r="D184" s="75">
        <v>80</v>
      </c>
      <c r="E184" s="76" t="s">
        <v>13</v>
      </c>
      <c r="F184" s="43"/>
      <c r="G184" s="43"/>
      <c r="H184" s="44">
        <f t="shared" si="96"/>
        <v>0</v>
      </c>
      <c r="I184" s="113">
        <f t="shared" si="97"/>
        <v>0</v>
      </c>
      <c r="J184" s="113">
        <f t="shared" si="98"/>
        <v>0</v>
      </c>
      <c r="K184" s="114">
        <f t="shared" si="99"/>
        <v>0</v>
      </c>
    </row>
    <row r="185" spans="1:11" s="3" customFormat="1" ht="15" x14ac:dyDescent="0.2">
      <c r="A185" s="40"/>
      <c r="B185" s="116" t="s">
        <v>26</v>
      </c>
      <c r="C185" s="116" t="s">
        <v>166</v>
      </c>
      <c r="D185" s="75">
        <v>11</v>
      </c>
      <c r="E185" s="76" t="s">
        <v>4</v>
      </c>
      <c r="F185" s="43"/>
      <c r="G185" s="43"/>
      <c r="H185" s="44">
        <f t="shared" si="96"/>
        <v>0</v>
      </c>
      <c r="I185" s="113">
        <f t="shared" si="97"/>
        <v>0</v>
      </c>
      <c r="J185" s="113">
        <f t="shared" si="98"/>
        <v>0</v>
      </c>
      <c r="K185" s="114">
        <f t="shared" si="99"/>
        <v>0</v>
      </c>
    </row>
    <row r="186" spans="1:11" s="3" customFormat="1" ht="15" x14ac:dyDescent="0.2">
      <c r="A186" s="119"/>
      <c r="B186" s="116" t="s">
        <v>25</v>
      </c>
      <c r="C186" s="116" t="s">
        <v>159</v>
      </c>
      <c r="D186" s="75">
        <v>1</v>
      </c>
      <c r="E186" s="76" t="s">
        <v>4</v>
      </c>
      <c r="F186" s="43"/>
      <c r="G186" s="43"/>
      <c r="H186" s="44">
        <f t="shared" si="96"/>
        <v>0</v>
      </c>
      <c r="I186" s="113">
        <f t="shared" si="97"/>
        <v>0</v>
      </c>
      <c r="J186" s="113">
        <f t="shared" si="98"/>
        <v>0</v>
      </c>
      <c r="K186" s="114">
        <f t="shared" si="99"/>
        <v>0</v>
      </c>
    </row>
    <row r="187" spans="1:11" s="3" customFormat="1" ht="30" x14ac:dyDescent="0.2">
      <c r="A187" s="40"/>
      <c r="B187" s="116" t="s">
        <v>27</v>
      </c>
      <c r="C187" s="116" t="s">
        <v>160</v>
      </c>
      <c r="D187" s="75">
        <v>1</v>
      </c>
      <c r="E187" s="76" t="s">
        <v>169</v>
      </c>
      <c r="F187" s="43"/>
      <c r="G187" s="43"/>
      <c r="H187" s="44">
        <f t="shared" si="96"/>
        <v>0</v>
      </c>
      <c r="I187" s="113">
        <f t="shared" si="97"/>
        <v>0</v>
      </c>
      <c r="J187" s="113">
        <f t="shared" si="98"/>
        <v>0</v>
      </c>
      <c r="K187" s="114">
        <f t="shared" si="99"/>
        <v>0</v>
      </c>
    </row>
    <row r="188" spans="1:11" s="3" customFormat="1" ht="30" x14ac:dyDescent="0.2">
      <c r="A188" s="40"/>
      <c r="B188" s="116" t="s">
        <v>29</v>
      </c>
      <c r="C188" s="116" t="s">
        <v>161</v>
      </c>
      <c r="D188" s="75">
        <v>38</v>
      </c>
      <c r="E188" s="76" t="s">
        <v>13</v>
      </c>
      <c r="F188" s="43"/>
      <c r="G188" s="43"/>
      <c r="H188" s="44">
        <f t="shared" si="96"/>
        <v>0</v>
      </c>
      <c r="I188" s="113">
        <f t="shared" si="97"/>
        <v>0</v>
      </c>
      <c r="J188" s="113">
        <f t="shared" si="98"/>
        <v>0</v>
      </c>
      <c r="K188" s="114">
        <f t="shared" si="99"/>
        <v>0</v>
      </c>
    </row>
    <row r="189" spans="1:11" s="3" customFormat="1" ht="75" x14ac:dyDescent="0.2">
      <c r="A189" s="40"/>
      <c r="B189" s="116" t="s">
        <v>30</v>
      </c>
      <c r="C189" s="116" t="s">
        <v>162</v>
      </c>
      <c r="D189" s="75">
        <v>117</v>
      </c>
      <c r="E189" s="76" t="s">
        <v>13</v>
      </c>
      <c r="F189" s="43"/>
      <c r="G189" s="43"/>
      <c r="H189" s="44">
        <f t="shared" si="96"/>
        <v>0</v>
      </c>
      <c r="I189" s="113">
        <f t="shared" si="97"/>
        <v>0</v>
      </c>
      <c r="J189" s="113">
        <f t="shared" si="98"/>
        <v>0</v>
      </c>
      <c r="K189" s="114">
        <f t="shared" si="99"/>
        <v>0</v>
      </c>
    </row>
    <row r="190" spans="1:11" s="3" customFormat="1" ht="30" x14ac:dyDescent="0.2">
      <c r="A190" s="40"/>
      <c r="B190" s="116" t="s">
        <v>31</v>
      </c>
      <c r="C190" s="116" t="s">
        <v>211</v>
      </c>
      <c r="D190" s="75">
        <v>1</v>
      </c>
      <c r="E190" s="76" t="s">
        <v>169</v>
      </c>
      <c r="F190" s="43"/>
      <c r="G190" s="43"/>
      <c r="H190" s="44">
        <f t="shared" si="96"/>
        <v>0</v>
      </c>
      <c r="I190" s="113">
        <f t="shared" si="97"/>
        <v>0</v>
      </c>
      <c r="J190" s="113">
        <f t="shared" si="98"/>
        <v>0</v>
      </c>
      <c r="K190" s="114">
        <f t="shared" si="99"/>
        <v>0</v>
      </c>
    </row>
    <row r="191" spans="1:11" s="3" customFormat="1" ht="15" x14ac:dyDescent="0.2">
      <c r="A191" s="40"/>
      <c r="B191" s="116" t="s">
        <v>28</v>
      </c>
      <c r="C191" s="116" t="s">
        <v>163</v>
      </c>
      <c r="D191" s="75">
        <v>1</v>
      </c>
      <c r="E191" s="76" t="s">
        <v>4</v>
      </c>
      <c r="F191" s="43"/>
      <c r="G191" s="43"/>
      <c r="H191" s="44">
        <f t="shared" si="96"/>
        <v>0</v>
      </c>
      <c r="I191" s="113">
        <f t="shared" si="97"/>
        <v>0</v>
      </c>
      <c r="J191" s="113">
        <f t="shared" si="98"/>
        <v>0</v>
      </c>
      <c r="K191" s="114">
        <f t="shared" si="99"/>
        <v>0</v>
      </c>
    </row>
    <row r="192" spans="1:11" s="3" customFormat="1" ht="15.75" thickBot="1" x14ac:dyDescent="0.25">
      <c r="A192" s="63"/>
      <c r="B192" s="64"/>
      <c r="C192" s="65" t="s">
        <v>49</v>
      </c>
      <c r="D192" s="66"/>
      <c r="E192" s="65"/>
      <c r="F192" s="67">
        <f>SUMPRODUCT(D182:D191,F182:F191)</f>
        <v>0</v>
      </c>
      <c r="G192" s="67">
        <f>SUMPRODUCT(D182:D191,G182:G191)</f>
        <v>0</v>
      </c>
      <c r="H192" s="68">
        <f>SUM(H182:H191)</f>
        <v>0</v>
      </c>
      <c r="I192" s="67">
        <f>SUMPRODUCT(D182:D191,I182:I191)</f>
        <v>0</v>
      </c>
      <c r="J192" s="67">
        <f>SUMPRODUCT(D182:D191,J182:J191)</f>
        <v>0</v>
      </c>
      <c r="K192" s="68">
        <f>SUM(K182:K191)</f>
        <v>0</v>
      </c>
    </row>
    <row r="193" spans="1:11" s="3" customFormat="1" ht="15.75" thickBot="1" x14ac:dyDescent="0.25">
      <c r="A193" s="85"/>
      <c r="B193" s="86"/>
      <c r="C193" s="87" t="s">
        <v>67</v>
      </c>
      <c r="D193" s="88"/>
      <c r="E193" s="87"/>
      <c r="F193" s="89" t="e">
        <f>F192+F178+F175</f>
        <v>#VALUE!</v>
      </c>
      <c r="G193" s="89" t="e">
        <f t="shared" ref="G193" si="100">G192+G178+G175</f>
        <v>#VALUE!</v>
      </c>
      <c r="H193" s="89">
        <f t="shared" ref="H193" si="101">H192+H178+H175</f>
        <v>0</v>
      </c>
      <c r="I193" s="89">
        <f t="shared" ref="I193" si="102">I192+I178+I175</f>
        <v>0</v>
      </c>
      <c r="J193" s="89">
        <f t="shared" ref="J193" si="103">J192+J178+J175</f>
        <v>0</v>
      </c>
      <c r="K193" s="89">
        <f t="shared" ref="K193" si="104">K192+K178+K175</f>
        <v>0</v>
      </c>
    </row>
    <row r="194" spans="1:11" s="3" customFormat="1" ht="15" x14ac:dyDescent="0.2">
      <c r="A194" s="81"/>
      <c r="B194" s="82"/>
      <c r="C194" s="134" t="s">
        <v>69</v>
      </c>
      <c r="D194" s="134"/>
      <c r="E194" s="134"/>
      <c r="F194" s="134"/>
      <c r="G194" s="134"/>
      <c r="H194" s="135"/>
      <c r="I194" s="83"/>
      <c r="J194" s="83"/>
      <c r="K194" s="84"/>
    </row>
    <row r="195" spans="1:11" s="3" customFormat="1" ht="15" x14ac:dyDescent="0.2">
      <c r="A195" s="23"/>
      <c r="B195" s="24" t="s">
        <v>33</v>
      </c>
      <c r="C195" s="25" t="s">
        <v>48</v>
      </c>
      <c r="D195" s="26"/>
      <c r="E195" s="25"/>
      <c r="F195" s="27"/>
      <c r="G195" s="28"/>
      <c r="H195" s="29"/>
      <c r="I195" s="30"/>
      <c r="J195" s="31"/>
      <c r="K195" s="32"/>
    </row>
    <row r="196" spans="1:11" s="3" customFormat="1" ht="15" x14ac:dyDescent="0.2">
      <c r="A196" s="33"/>
      <c r="B196" s="34" t="s">
        <v>34</v>
      </c>
      <c r="C196" s="35" t="s">
        <v>35</v>
      </c>
      <c r="D196" s="36"/>
      <c r="E196" s="35"/>
      <c r="F196" s="37"/>
      <c r="G196" s="37"/>
      <c r="H196" s="38"/>
      <c r="I196" s="39"/>
      <c r="J196" s="37"/>
      <c r="K196" s="38"/>
    </row>
    <row r="197" spans="1:11" s="3" customFormat="1" ht="15" x14ac:dyDescent="0.2">
      <c r="A197" s="40"/>
      <c r="B197" s="74" t="s">
        <v>10</v>
      </c>
      <c r="C197" s="41" t="s">
        <v>149</v>
      </c>
      <c r="D197" s="75">
        <v>1</v>
      </c>
      <c r="E197" s="76" t="s">
        <v>4</v>
      </c>
      <c r="F197" s="42" t="s">
        <v>23</v>
      </c>
      <c r="G197" s="43"/>
      <c r="H197" s="44">
        <f t="shared" ref="H197:H199" si="105">SUM(F197,G197)*D197</f>
        <v>0</v>
      </c>
      <c r="I197" s="112" t="s">
        <v>23</v>
      </c>
      <c r="J197" s="113">
        <f>TRUNC(G197*(1+$K$4),2)</f>
        <v>0</v>
      </c>
      <c r="K197" s="114">
        <f t="shared" ref="K197:K198" si="106">SUM(I197:J197)*D197</f>
        <v>0</v>
      </c>
    </row>
    <row r="198" spans="1:11" s="3" customFormat="1" ht="45" x14ac:dyDescent="0.2">
      <c r="A198" s="40"/>
      <c r="B198" s="74" t="s">
        <v>11</v>
      </c>
      <c r="C198" s="41" t="s">
        <v>208</v>
      </c>
      <c r="D198" s="75">
        <v>5</v>
      </c>
      <c r="E198" s="76" t="s">
        <v>37</v>
      </c>
      <c r="F198" s="42" t="s">
        <v>23</v>
      </c>
      <c r="G198" s="43"/>
      <c r="H198" s="44">
        <f t="shared" si="105"/>
        <v>0</v>
      </c>
      <c r="I198" s="112" t="s">
        <v>23</v>
      </c>
      <c r="J198" s="113">
        <f t="shared" ref="J198:J199" si="107">TRUNC(G198*(1+$K$4),2)</f>
        <v>0</v>
      </c>
      <c r="K198" s="114">
        <f t="shared" si="106"/>
        <v>0</v>
      </c>
    </row>
    <row r="199" spans="1:11" s="3" customFormat="1" ht="15" x14ac:dyDescent="0.2">
      <c r="A199" s="40"/>
      <c r="B199" s="74" t="s">
        <v>24</v>
      </c>
      <c r="C199" s="41" t="s">
        <v>181</v>
      </c>
      <c r="D199" s="75">
        <v>2</v>
      </c>
      <c r="E199" s="76" t="s">
        <v>36</v>
      </c>
      <c r="F199" s="62"/>
      <c r="G199" s="43"/>
      <c r="H199" s="44">
        <f t="shared" si="105"/>
        <v>0</v>
      </c>
      <c r="I199" s="113">
        <f t="shared" ref="I199" si="108">TRUNC(F199*(1+$K$4),2)</f>
        <v>0</v>
      </c>
      <c r="J199" s="113">
        <f t="shared" si="107"/>
        <v>0</v>
      </c>
      <c r="K199" s="114">
        <f t="shared" ref="K199" si="109">SUM(I199:J199)*D199</f>
        <v>0</v>
      </c>
    </row>
    <row r="200" spans="1:11" s="3" customFormat="1" ht="15" x14ac:dyDescent="0.2">
      <c r="A200" s="33"/>
      <c r="B200" s="34" t="s">
        <v>38</v>
      </c>
      <c r="C200" s="35" t="s">
        <v>151</v>
      </c>
      <c r="D200" s="36"/>
      <c r="E200" s="35"/>
      <c r="F200" s="37"/>
      <c r="G200" s="37"/>
      <c r="H200" s="38"/>
      <c r="I200" s="39"/>
      <c r="J200" s="37"/>
      <c r="K200" s="38"/>
    </row>
    <row r="201" spans="1:11" s="3" customFormat="1" ht="30" x14ac:dyDescent="0.2">
      <c r="A201" s="40"/>
      <c r="B201" s="74" t="s">
        <v>12</v>
      </c>
      <c r="C201" s="41" t="s">
        <v>164</v>
      </c>
      <c r="D201" s="75">
        <v>62</v>
      </c>
      <c r="E201" s="76" t="s">
        <v>36</v>
      </c>
      <c r="F201" s="62"/>
      <c r="G201" s="43"/>
      <c r="H201" s="44">
        <f t="shared" ref="H201:H205" si="110">SUM(F201,G201)*D201</f>
        <v>0</v>
      </c>
      <c r="I201" s="113">
        <f t="shared" ref="I201:I205" si="111">TRUNC(F201*(1+$K$4),2)</f>
        <v>0</v>
      </c>
      <c r="J201" s="113">
        <f t="shared" ref="J201:J205" si="112">TRUNC(G201*(1+$K$4),2)</f>
        <v>0</v>
      </c>
      <c r="K201" s="114">
        <f t="shared" ref="K201:K205" si="113">SUM(I201:J201)*D201</f>
        <v>0</v>
      </c>
    </row>
    <row r="202" spans="1:11" s="3" customFormat="1" ht="15" x14ac:dyDescent="0.2">
      <c r="A202" s="40"/>
      <c r="B202" s="74" t="s">
        <v>14</v>
      </c>
      <c r="C202" s="41" t="s">
        <v>209</v>
      </c>
      <c r="D202" s="75">
        <v>40</v>
      </c>
      <c r="E202" s="76" t="s">
        <v>13</v>
      </c>
      <c r="F202" s="62"/>
      <c r="G202" s="43"/>
      <c r="H202" s="44">
        <f t="shared" si="110"/>
        <v>0</v>
      </c>
      <c r="I202" s="113">
        <f t="shared" si="111"/>
        <v>0</v>
      </c>
      <c r="J202" s="113">
        <f t="shared" si="112"/>
        <v>0</v>
      </c>
      <c r="K202" s="114">
        <f t="shared" si="113"/>
        <v>0</v>
      </c>
    </row>
    <row r="203" spans="1:11" s="3" customFormat="1" ht="15" x14ac:dyDescent="0.2">
      <c r="A203" s="40"/>
      <c r="B203" s="74" t="s">
        <v>15</v>
      </c>
      <c r="C203" s="41" t="s">
        <v>152</v>
      </c>
      <c r="D203" s="75">
        <v>6</v>
      </c>
      <c r="E203" s="76" t="s">
        <v>36</v>
      </c>
      <c r="F203" s="62"/>
      <c r="G203" s="43"/>
      <c r="H203" s="44">
        <f t="shared" si="110"/>
        <v>0</v>
      </c>
      <c r="I203" s="113">
        <f t="shared" si="111"/>
        <v>0</v>
      </c>
      <c r="J203" s="113">
        <f t="shared" si="112"/>
        <v>0</v>
      </c>
      <c r="K203" s="114">
        <f t="shared" si="113"/>
        <v>0</v>
      </c>
    </row>
    <row r="204" spans="1:11" s="3" customFormat="1" ht="15" x14ac:dyDescent="0.2">
      <c r="A204" s="40"/>
      <c r="B204" s="74" t="s">
        <v>16</v>
      </c>
      <c r="C204" s="41" t="s">
        <v>153</v>
      </c>
      <c r="D204" s="75">
        <v>262</v>
      </c>
      <c r="E204" s="76" t="s">
        <v>4</v>
      </c>
      <c r="F204" s="62"/>
      <c r="G204" s="43"/>
      <c r="H204" s="44">
        <f t="shared" si="110"/>
        <v>0</v>
      </c>
      <c r="I204" s="113">
        <f t="shared" si="111"/>
        <v>0</v>
      </c>
      <c r="J204" s="113">
        <f t="shared" si="112"/>
        <v>0</v>
      </c>
      <c r="K204" s="114">
        <f t="shared" si="113"/>
        <v>0</v>
      </c>
    </row>
    <row r="205" spans="1:11" s="3" customFormat="1" ht="30" x14ac:dyDescent="0.2">
      <c r="A205" s="40"/>
      <c r="B205" s="74" t="s">
        <v>17</v>
      </c>
      <c r="C205" s="41" t="s">
        <v>154</v>
      </c>
      <c r="D205" s="75">
        <v>12</v>
      </c>
      <c r="E205" s="76" t="s">
        <v>4</v>
      </c>
      <c r="F205" s="62"/>
      <c r="G205" s="43"/>
      <c r="H205" s="44">
        <f t="shared" si="110"/>
        <v>0</v>
      </c>
      <c r="I205" s="113">
        <f t="shared" si="111"/>
        <v>0</v>
      </c>
      <c r="J205" s="113">
        <f t="shared" si="112"/>
        <v>0</v>
      </c>
      <c r="K205" s="114">
        <f t="shared" si="113"/>
        <v>0</v>
      </c>
    </row>
    <row r="206" spans="1:11" s="3" customFormat="1" ht="15" x14ac:dyDescent="0.2">
      <c r="A206" s="40"/>
      <c r="B206" s="34" t="s">
        <v>39</v>
      </c>
      <c r="C206" s="35" t="s">
        <v>172</v>
      </c>
      <c r="D206" s="75"/>
      <c r="E206" s="76"/>
      <c r="F206" s="42"/>
      <c r="G206" s="111"/>
      <c r="H206" s="44"/>
      <c r="I206" s="113"/>
      <c r="J206" s="113"/>
      <c r="K206" s="114"/>
    </row>
    <row r="207" spans="1:11" s="3" customFormat="1" ht="15" x14ac:dyDescent="0.2">
      <c r="A207" s="40"/>
      <c r="B207" s="74" t="s">
        <v>18</v>
      </c>
      <c r="C207" s="41" t="s">
        <v>175</v>
      </c>
      <c r="D207" s="75">
        <v>1</v>
      </c>
      <c r="E207" s="76" t="s">
        <v>4</v>
      </c>
      <c r="F207" s="42" t="s">
        <v>23</v>
      </c>
      <c r="G207" s="43"/>
      <c r="H207" s="44">
        <f t="shared" ref="H207:H216" si="114">SUM(F207,G207)*D207</f>
        <v>0</v>
      </c>
      <c r="I207" s="112" t="s">
        <v>23</v>
      </c>
      <c r="J207" s="113">
        <f t="shared" ref="J207:J211" si="115">TRUNC(G207*(1+$K$4),2)</f>
        <v>0</v>
      </c>
      <c r="K207" s="114">
        <f t="shared" ref="K207:K216" si="116">SUM(I207:J207)*D207</f>
        <v>0</v>
      </c>
    </row>
    <row r="208" spans="1:11" s="3" customFormat="1" ht="15" x14ac:dyDescent="0.2">
      <c r="A208" s="40"/>
      <c r="B208" s="74" t="s">
        <v>19</v>
      </c>
      <c r="C208" s="41" t="s">
        <v>176</v>
      </c>
      <c r="D208" s="75">
        <v>1</v>
      </c>
      <c r="E208" s="76" t="s">
        <v>4</v>
      </c>
      <c r="F208" s="42" t="s">
        <v>23</v>
      </c>
      <c r="G208" s="43"/>
      <c r="H208" s="44">
        <f t="shared" si="114"/>
        <v>0</v>
      </c>
      <c r="I208" s="112" t="s">
        <v>23</v>
      </c>
      <c r="J208" s="113">
        <f t="shared" si="115"/>
        <v>0</v>
      </c>
      <c r="K208" s="114">
        <f t="shared" si="116"/>
        <v>0</v>
      </c>
    </row>
    <row r="209" spans="1:11" s="3" customFormat="1" ht="15" x14ac:dyDescent="0.2">
      <c r="A209" s="40"/>
      <c r="B209" s="74" t="s">
        <v>20</v>
      </c>
      <c r="C209" s="41" t="s">
        <v>177</v>
      </c>
      <c r="D209" s="75">
        <v>1</v>
      </c>
      <c r="E209" s="76" t="s">
        <v>4</v>
      </c>
      <c r="F209" s="42" t="s">
        <v>23</v>
      </c>
      <c r="G209" s="43"/>
      <c r="H209" s="44">
        <f t="shared" si="114"/>
        <v>0</v>
      </c>
      <c r="I209" s="112" t="s">
        <v>23</v>
      </c>
      <c r="J209" s="113">
        <f t="shared" si="115"/>
        <v>0</v>
      </c>
      <c r="K209" s="114">
        <f t="shared" si="116"/>
        <v>0</v>
      </c>
    </row>
    <row r="210" spans="1:11" s="3" customFormat="1" ht="15" x14ac:dyDescent="0.2">
      <c r="A210" s="40"/>
      <c r="B210" s="74" t="s">
        <v>21</v>
      </c>
      <c r="C210" s="41" t="s">
        <v>178</v>
      </c>
      <c r="D210" s="75">
        <v>1</v>
      </c>
      <c r="E210" s="76" t="s">
        <v>4</v>
      </c>
      <c r="F210" s="42" t="s">
        <v>23</v>
      </c>
      <c r="G210" s="43"/>
      <c r="H210" s="44">
        <f t="shared" si="114"/>
        <v>0</v>
      </c>
      <c r="I210" s="112" t="s">
        <v>23</v>
      </c>
      <c r="J210" s="113">
        <f t="shared" si="115"/>
        <v>0</v>
      </c>
      <c r="K210" s="114">
        <f t="shared" si="116"/>
        <v>0</v>
      </c>
    </row>
    <row r="211" spans="1:11" s="3" customFormat="1" ht="15" x14ac:dyDescent="0.2">
      <c r="A211" s="40"/>
      <c r="B211" s="74" t="s">
        <v>22</v>
      </c>
      <c r="C211" s="41" t="s">
        <v>179</v>
      </c>
      <c r="D211" s="75">
        <v>1</v>
      </c>
      <c r="E211" s="76" t="s">
        <v>4</v>
      </c>
      <c r="F211" s="62"/>
      <c r="G211" s="43"/>
      <c r="H211" s="44">
        <f t="shared" si="114"/>
        <v>0</v>
      </c>
      <c r="I211" s="113">
        <f t="shared" ref="I211" si="117">TRUNC(F211*(1+$K$4),2)</f>
        <v>0</v>
      </c>
      <c r="J211" s="113">
        <f t="shared" si="115"/>
        <v>0</v>
      </c>
      <c r="K211" s="114">
        <f t="shared" si="116"/>
        <v>0</v>
      </c>
    </row>
    <row r="212" spans="1:11" s="3" customFormat="1" ht="15" x14ac:dyDescent="0.2">
      <c r="A212" s="40"/>
      <c r="B212" s="74" t="s">
        <v>173</v>
      </c>
      <c r="C212" s="41" t="s">
        <v>180</v>
      </c>
      <c r="D212" s="75">
        <v>1</v>
      </c>
      <c r="E212" s="76" t="s">
        <v>4</v>
      </c>
      <c r="F212" s="42" t="s">
        <v>23</v>
      </c>
      <c r="G212" s="43"/>
      <c r="H212" s="44">
        <f t="shared" si="114"/>
        <v>0</v>
      </c>
      <c r="I212" s="112" t="s">
        <v>23</v>
      </c>
      <c r="J212" s="113">
        <f>TRUNC(G212*(1+$K$4),2)</f>
        <v>0</v>
      </c>
      <c r="K212" s="114">
        <f t="shared" si="116"/>
        <v>0</v>
      </c>
    </row>
    <row r="213" spans="1:11" s="3" customFormat="1" ht="30" x14ac:dyDescent="0.2">
      <c r="A213" s="40"/>
      <c r="B213" s="74" t="s">
        <v>174</v>
      </c>
      <c r="C213" s="41" t="s">
        <v>212</v>
      </c>
      <c r="D213" s="75">
        <v>17</v>
      </c>
      <c r="E213" s="76" t="s">
        <v>36</v>
      </c>
      <c r="F213" s="62"/>
      <c r="G213" s="43"/>
      <c r="H213" s="44">
        <f t="shared" si="114"/>
        <v>0</v>
      </c>
      <c r="I213" s="113">
        <f t="shared" ref="I213:I216" si="118">TRUNC(F213*(1+$K$4),2)</f>
        <v>0</v>
      </c>
      <c r="J213" s="113">
        <f t="shared" ref="J213:J216" si="119">TRUNC(G213*(1+$K$4),2)</f>
        <v>0</v>
      </c>
      <c r="K213" s="114">
        <f t="shared" si="116"/>
        <v>0</v>
      </c>
    </row>
    <row r="214" spans="1:11" s="3" customFormat="1" ht="15" x14ac:dyDescent="0.2">
      <c r="A214" s="40"/>
      <c r="B214" s="74" t="s">
        <v>40</v>
      </c>
      <c r="C214" s="41" t="s">
        <v>250</v>
      </c>
      <c r="D214" s="75">
        <v>2</v>
      </c>
      <c r="E214" s="76" t="s">
        <v>4</v>
      </c>
      <c r="F214" s="62"/>
      <c r="G214" s="43"/>
      <c r="H214" s="44">
        <f t="shared" si="114"/>
        <v>0</v>
      </c>
      <c r="I214" s="113">
        <f t="shared" si="118"/>
        <v>0</v>
      </c>
      <c r="J214" s="113">
        <f t="shared" si="119"/>
        <v>0</v>
      </c>
      <c r="K214" s="114">
        <f t="shared" si="116"/>
        <v>0</v>
      </c>
    </row>
    <row r="215" spans="1:11" s="3" customFormat="1" ht="15" x14ac:dyDescent="0.2">
      <c r="A215" s="40"/>
      <c r="B215" s="74" t="s">
        <v>41</v>
      </c>
      <c r="C215" s="41" t="s">
        <v>46</v>
      </c>
      <c r="D215" s="75">
        <v>95</v>
      </c>
      <c r="E215" s="76" t="s">
        <v>36</v>
      </c>
      <c r="F215" s="43"/>
      <c r="G215" s="43"/>
      <c r="H215" s="44">
        <f t="shared" si="114"/>
        <v>0</v>
      </c>
      <c r="I215" s="113">
        <f t="shared" si="118"/>
        <v>0</v>
      </c>
      <c r="J215" s="113">
        <f t="shared" si="119"/>
        <v>0</v>
      </c>
      <c r="K215" s="114">
        <f t="shared" si="116"/>
        <v>0</v>
      </c>
    </row>
    <row r="216" spans="1:11" s="3" customFormat="1" ht="15" x14ac:dyDescent="0.2">
      <c r="A216" s="45"/>
      <c r="B216" s="74" t="s">
        <v>251</v>
      </c>
      <c r="C216" s="47" t="s">
        <v>47</v>
      </c>
      <c r="D216" s="48">
        <v>95</v>
      </c>
      <c r="E216" s="49" t="s">
        <v>36</v>
      </c>
      <c r="F216" s="50"/>
      <c r="G216" s="50"/>
      <c r="H216" s="44">
        <f t="shared" si="114"/>
        <v>0</v>
      </c>
      <c r="I216" s="113">
        <f t="shared" si="118"/>
        <v>0</v>
      </c>
      <c r="J216" s="113">
        <f t="shared" si="119"/>
        <v>0</v>
      </c>
      <c r="K216" s="114">
        <f t="shared" si="116"/>
        <v>0</v>
      </c>
    </row>
    <row r="217" spans="1:11" s="3" customFormat="1" ht="15" x14ac:dyDescent="0.2">
      <c r="A217" s="21"/>
      <c r="B217" s="22"/>
      <c r="C217" s="51" t="s">
        <v>42</v>
      </c>
      <c r="D217" s="52"/>
      <c r="E217" s="51"/>
      <c r="F217" s="53">
        <f>SUMPRODUCT(D197:D216,F197:F216)</f>
        <v>0</v>
      </c>
      <c r="G217" s="53">
        <f>SUMPRODUCT(D197:D216,G197:G216)</f>
        <v>0</v>
      </c>
      <c r="H217" s="54">
        <f>SUM(H197:H216)</f>
        <v>0</v>
      </c>
      <c r="I217" s="53">
        <f>SUMPRODUCT(I197:I216,D197:D216)</f>
        <v>0</v>
      </c>
      <c r="J217" s="53">
        <f>SUMPRODUCT(J197:J216,D197:D216)</f>
        <v>0</v>
      </c>
      <c r="K217" s="54">
        <f>SUM(K197:K216)</f>
        <v>0</v>
      </c>
    </row>
    <row r="218" spans="1:11" s="3" customFormat="1" ht="15" x14ac:dyDescent="0.2">
      <c r="A218" s="56"/>
      <c r="B218" s="24" t="s">
        <v>43</v>
      </c>
      <c r="C218" s="25" t="s">
        <v>155</v>
      </c>
      <c r="D218" s="26"/>
      <c r="E218" s="25"/>
      <c r="F218" s="27"/>
      <c r="G218" s="57"/>
      <c r="H218" s="58"/>
      <c r="I218" s="59"/>
      <c r="J218" s="60"/>
      <c r="K218" s="61"/>
    </row>
    <row r="219" spans="1:11" s="3" customFormat="1" ht="75" x14ac:dyDescent="0.2">
      <c r="A219" s="33"/>
      <c r="B219" s="74">
        <v>1</v>
      </c>
      <c r="C219" s="41" t="s">
        <v>222</v>
      </c>
      <c r="D219" s="75">
        <v>15</v>
      </c>
      <c r="E219" s="76" t="s">
        <v>36</v>
      </c>
      <c r="F219" s="43"/>
      <c r="G219" s="43"/>
      <c r="H219" s="44">
        <f t="shared" ref="H219" si="120">SUM(F219,G219)*D219</f>
        <v>0</v>
      </c>
      <c r="I219" s="113">
        <f t="shared" ref="I219" si="121">TRUNC(F219*(1+$K$4),2)</f>
        <v>0</v>
      </c>
      <c r="J219" s="113">
        <f t="shared" ref="J219" si="122">TRUNC(G219*(1+$K$4),2)</f>
        <v>0</v>
      </c>
      <c r="K219" s="114">
        <f t="shared" ref="K219" si="123">SUM(I219:J219)*D219</f>
        <v>0</v>
      </c>
    </row>
    <row r="220" spans="1:11" s="3" customFormat="1" ht="15" x14ac:dyDescent="0.2">
      <c r="A220" s="21"/>
      <c r="B220" s="22"/>
      <c r="C220" s="51" t="s">
        <v>168</v>
      </c>
      <c r="D220" s="52"/>
      <c r="E220" s="51"/>
      <c r="F220" s="53" t="e">
        <f>SUMPRODUCT(D219,F219)</f>
        <v>#VALUE!</v>
      </c>
      <c r="G220" s="53" t="e">
        <f>SUMPRODUCT(D219,G219)</f>
        <v>#VALUE!</v>
      </c>
      <c r="H220" s="54">
        <f>H219</f>
        <v>0</v>
      </c>
      <c r="I220" s="53">
        <f>SUMPRODUCT(D219,I219)</f>
        <v>0</v>
      </c>
      <c r="J220" s="53">
        <f>SUMPRODUCT(D219,J219)</f>
        <v>0</v>
      </c>
      <c r="K220" s="54">
        <f>K219</f>
        <v>0</v>
      </c>
    </row>
    <row r="221" spans="1:11" s="3" customFormat="1" ht="15" x14ac:dyDescent="0.2">
      <c r="A221" s="56"/>
      <c r="B221" s="24" t="s">
        <v>44</v>
      </c>
      <c r="C221" s="25" t="s">
        <v>156</v>
      </c>
      <c r="D221" s="26"/>
      <c r="E221" s="25"/>
      <c r="F221" s="27"/>
      <c r="G221" s="57"/>
      <c r="H221" s="58"/>
      <c r="I221" s="59"/>
      <c r="J221" s="60"/>
      <c r="K221" s="61"/>
    </row>
    <row r="222" spans="1:11" s="3" customFormat="1" ht="15" x14ac:dyDescent="0.2">
      <c r="A222" s="33"/>
      <c r="B222" s="34">
        <v>1</v>
      </c>
      <c r="C222" s="35" t="s">
        <v>157</v>
      </c>
      <c r="D222" s="36"/>
      <c r="E222" s="35"/>
      <c r="F222" s="37"/>
      <c r="G222" s="37"/>
      <c r="H222" s="38"/>
      <c r="I222" s="55"/>
      <c r="J222" s="37"/>
      <c r="K222" s="38"/>
    </row>
    <row r="223" spans="1:11" s="3" customFormat="1" ht="30" x14ac:dyDescent="0.2">
      <c r="A223" s="115"/>
      <c r="B223" s="116" t="s">
        <v>10</v>
      </c>
      <c r="C223" s="116" t="s">
        <v>158</v>
      </c>
      <c r="D223" s="117"/>
      <c r="E223" s="118"/>
      <c r="F223" s="42"/>
      <c r="G223" s="42"/>
      <c r="H223" s="44"/>
      <c r="I223" s="113"/>
      <c r="J223" s="113"/>
      <c r="K223" s="114"/>
    </row>
    <row r="224" spans="1:11" s="3" customFormat="1" ht="15" x14ac:dyDescent="0.2">
      <c r="A224" s="40"/>
      <c r="B224" s="116" t="s">
        <v>45</v>
      </c>
      <c r="C224" s="116" t="s">
        <v>165</v>
      </c>
      <c r="D224" s="75">
        <v>113</v>
      </c>
      <c r="E224" s="76" t="s">
        <v>13</v>
      </c>
      <c r="F224" s="43"/>
      <c r="G224" s="43"/>
      <c r="H224" s="44">
        <f t="shared" ref="H224:H233" si="124">SUM(F224,G224)*D224</f>
        <v>0</v>
      </c>
      <c r="I224" s="113">
        <f t="shared" ref="I224:I233" si="125">TRUNC(F224*(1+$K$4),2)</f>
        <v>0</v>
      </c>
      <c r="J224" s="113">
        <f t="shared" ref="J224:J233" si="126">TRUNC(G224*(1+$K$4),2)</f>
        <v>0</v>
      </c>
      <c r="K224" s="114">
        <f t="shared" ref="K224:K233" si="127">SUM(I224:J224)*D224</f>
        <v>0</v>
      </c>
    </row>
    <row r="225" spans="1:11" s="3" customFormat="1" ht="45" x14ac:dyDescent="0.2">
      <c r="A225" s="40"/>
      <c r="B225" s="116" t="s">
        <v>11</v>
      </c>
      <c r="C225" s="116" t="s">
        <v>167</v>
      </c>
      <c r="D225" s="75">
        <v>1</v>
      </c>
      <c r="E225" s="76" t="s">
        <v>4</v>
      </c>
      <c r="F225" s="62"/>
      <c r="G225" s="43"/>
      <c r="H225" s="44">
        <f t="shared" si="124"/>
        <v>0</v>
      </c>
      <c r="I225" s="113">
        <f t="shared" si="125"/>
        <v>0</v>
      </c>
      <c r="J225" s="113">
        <f t="shared" si="126"/>
        <v>0</v>
      </c>
      <c r="K225" s="114">
        <f t="shared" si="127"/>
        <v>0</v>
      </c>
    </row>
    <row r="226" spans="1:11" s="3" customFormat="1" ht="15" x14ac:dyDescent="0.2">
      <c r="A226" s="40"/>
      <c r="B226" s="116" t="s">
        <v>24</v>
      </c>
      <c r="C226" s="116" t="s">
        <v>210</v>
      </c>
      <c r="D226" s="75">
        <v>65</v>
      </c>
      <c r="E226" s="76" t="s">
        <v>13</v>
      </c>
      <c r="F226" s="43"/>
      <c r="G226" s="43"/>
      <c r="H226" s="44">
        <f t="shared" si="124"/>
        <v>0</v>
      </c>
      <c r="I226" s="113">
        <f t="shared" si="125"/>
        <v>0</v>
      </c>
      <c r="J226" s="113">
        <f t="shared" si="126"/>
        <v>0</v>
      </c>
      <c r="K226" s="114">
        <f t="shared" si="127"/>
        <v>0</v>
      </c>
    </row>
    <row r="227" spans="1:11" s="3" customFormat="1" ht="15" x14ac:dyDescent="0.2">
      <c r="A227" s="40"/>
      <c r="B227" s="116" t="s">
        <v>26</v>
      </c>
      <c r="C227" s="116" t="s">
        <v>166</v>
      </c>
      <c r="D227" s="75">
        <v>13</v>
      </c>
      <c r="E227" s="76" t="s">
        <v>4</v>
      </c>
      <c r="F227" s="43"/>
      <c r="G227" s="43"/>
      <c r="H227" s="44">
        <f t="shared" si="124"/>
        <v>0</v>
      </c>
      <c r="I227" s="113">
        <f t="shared" si="125"/>
        <v>0</v>
      </c>
      <c r="J227" s="113">
        <f t="shared" si="126"/>
        <v>0</v>
      </c>
      <c r="K227" s="114">
        <f t="shared" si="127"/>
        <v>0</v>
      </c>
    </row>
    <row r="228" spans="1:11" s="3" customFormat="1" ht="15" x14ac:dyDescent="0.2">
      <c r="A228" s="119"/>
      <c r="B228" s="116" t="s">
        <v>25</v>
      </c>
      <c r="C228" s="116" t="s">
        <v>159</v>
      </c>
      <c r="D228" s="75">
        <v>1</v>
      </c>
      <c r="E228" s="76" t="s">
        <v>4</v>
      </c>
      <c r="F228" s="43"/>
      <c r="G228" s="43"/>
      <c r="H228" s="44">
        <f t="shared" si="124"/>
        <v>0</v>
      </c>
      <c r="I228" s="113">
        <f t="shared" si="125"/>
        <v>0</v>
      </c>
      <c r="J228" s="113">
        <f t="shared" si="126"/>
        <v>0</v>
      </c>
      <c r="K228" s="114">
        <f t="shared" si="127"/>
        <v>0</v>
      </c>
    </row>
    <row r="229" spans="1:11" s="3" customFormat="1" ht="30" x14ac:dyDescent="0.2">
      <c r="A229" s="40"/>
      <c r="B229" s="116" t="s">
        <v>27</v>
      </c>
      <c r="C229" s="116" t="s">
        <v>160</v>
      </c>
      <c r="D229" s="75">
        <v>1</v>
      </c>
      <c r="E229" s="76" t="s">
        <v>169</v>
      </c>
      <c r="F229" s="43"/>
      <c r="G229" s="43"/>
      <c r="H229" s="44">
        <f t="shared" si="124"/>
        <v>0</v>
      </c>
      <c r="I229" s="113">
        <f t="shared" si="125"/>
        <v>0</v>
      </c>
      <c r="J229" s="113">
        <f t="shared" si="126"/>
        <v>0</v>
      </c>
      <c r="K229" s="114">
        <f t="shared" si="127"/>
        <v>0</v>
      </c>
    </row>
    <row r="230" spans="1:11" s="3" customFormat="1" ht="30" x14ac:dyDescent="0.2">
      <c r="A230" s="40"/>
      <c r="B230" s="116" t="s">
        <v>29</v>
      </c>
      <c r="C230" s="116" t="s">
        <v>161</v>
      </c>
      <c r="D230" s="75">
        <v>23</v>
      </c>
      <c r="E230" s="76" t="s">
        <v>13</v>
      </c>
      <c r="F230" s="43"/>
      <c r="G230" s="43"/>
      <c r="H230" s="44">
        <f t="shared" si="124"/>
        <v>0</v>
      </c>
      <c r="I230" s="113">
        <f t="shared" si="125"/>
        <v>0</v>
      </c>
      <c r="J230" s="113">
        <f t="shared" si="126"/>
        <v>0</v>
      </c>
      <c r="K230" s="114">
        <f t="shared" si="127"/>
        <v>0</v>
      </c>
    </row>
    <row r="231" spans="1:11" s="3" customFormat="1" ht="75" x14ac:dyDescent="0.2">
      <c r="A231" s="40"/>
      <c r="B231" s="116" t="s">
        <v>30</v>
      </c>
      <c r="C231" s="116" t="s">
        <v>162</v>
      </c>
      <c r="D231" s="75">
        <v>28</v>
      </c>
      <c r="E231" s="76" t="s">
        <v>13</v>
      </c>
      <c r="F231" s="43"/>
      <c r="G231" s="43"/>
      <c r="H231" s="44">
        <f t="shared" si="124"/>
        <v>0</v>
      </c>
      <c r="I231" s="113">
        <f t="shared" si="125"/>
        <v>0</v>
      </c>
      <c r="J231" s="113">
        <f t="shared" si="126"/>
        <v>0</v>
      </c>
      <c r="K231" s="114">
        <f t="shared" si="127"/>
        <v>0</v>
      </c>
    </row>
    <row r="232" spans="1:11" s="3" customFormat="1" ht="30" x14ac:dyDescent="0.2">
      <c r="A232" s="40"/>
      <c r="B232" s="116" t="s">
        <v>31</v>
      </c>
      <c r="C232" s="116" t="s">
        <v>211</v>
      </c>
      <c r="D232" s="75">
        <v>1</v>
      </c>
      <c r="E232" s="76" t="s">
        <v>169</v>
      </c>
      <c r="F232" s="43"/>
      <c r="G232" s="43"/>
      <c r="H232" s="44">
        <f t="shared" si="124"/>
        <v>0</v>
      </c>
      <c r="I232" s="113">
        <f t="shared" si="125"/>
        <v>0</v>
      </c>
      <c r="J232" s="113">
        <f t="shared" si="126"/>
        <v>0</v>
      </c>
      <c r="K232" s="114">
        <f t="shared" si="127"/>
        <v>0</v>
      </c>
    </row>
    <row r="233" spans="1:11" s="3" customFormat="1" ht="15" x14ac:dyDescent="0.2">
      <c r="A233" s="40"/>
      <c r="B233" s="116" t="s">
        <v>28</v>
      </c>
      <c r="C233" s="116" t="s">
        <v>163</v>
      </c>
      <c r="D233" s="75">
        <v>1</v>
      </c>
      <c r="E233" s="76" t="s">
        <v>4</v>
      </c>
      <c r="F233" s="43"/>
      <c r="G233" s="43"/>
      <c r="H233" s="44">
        <f t="shared" si="124"/>
        <v>0</v>
      </c>
      <c r="I233" s="113">
        <f t="shared" si="125"/>
        <v>0</v>
      </c>
      <c r="J233" s="113">
        <f t="shared" si="126"/>
        <v>0</v>
      </c>
      <c r="K233" s="114">
        <f t="shared" si="127"/>
        <v>0</v>
      </c>
    </row>
    <row r="234" spans="1:11" s="3" customFormat="1" ht="15.75" thickBot="1" x14ac:dyDescent="0.25">
      <c r="A234" s="63"/>
      <c r="B234" s="64"/>
      <c r="C234" s="65" t="s">
        <v>49</v>
      </c>
      <c r="D234" s="66"/>
      <c r="E234" s="65"/>
      <c r="F234" s="67">
        <f>SUMPRODUCT(D224:D233,F224:F233)</f>
        <v>0</v>
      </c>
      <c r="G234" s="67">
        <f>SUMPRODUCT(D224:D233,G224:G233)</f>
        <v>0</v>
      </c>
      <c r="H234" s="68">
        <f>SUM(H224:H233)</f>
        <v>0</v>
      </c>
      <c r="I234" s="67">
        <f>SUMPRODUCT(D224:D233,I224:I233)</f>
        <v>0</v>
      </c>
      <c r="J234" s="67">
        <f>SUMPRODUCT(D224:D233,J224:J233)</f>
        <v>0</v>
      </c>
      <c r="K234" s="68">
        <f>SUM(K224:K233)</f>
        <v>0</v>
      </c>
    </row>
    <row r="235" spans="1:11" s="3" customFormat="1" ht="15.75" thickBot="1" x14ac:dyDescent="0.25">
      <c r="A235" s="85"/>
      <c r="B235" s="86"/>
      <c r="C235" s="87" t="s">
        <v>70</v>
      </c>
      <c r="D235" s="88"/>
      <c r="E235" s="87"/>
      <c r="F235" s="89" t="e">
        <f>F234+F220+F217</f>
        <v>#VALUE!</v>
      </c>
      <c r="G235" s="89" t="e">
        <f t="shared" ref="G235" si="128">G234+G220+G217</f>
        <v>#VALUE!</v>
      </c>
      <c r="H235" s="89">
        <f t="shared" ref="H235" si="129">H234+H220+H217</f>
        <v>0</v>
      </c>
      <c r="I235" s="89">
        <f t="shared" ref="I235" si="130">I234+I220+I217</f>
        <v>0</v>
      </c>
      <c r="J235" s="89">
        <f t="shared" ref="J235" si="131">J234+J220+J217</f>
        <v>0</v>
      </c>
      <c r="K235" s="89">
        <f t="shared" ref="K235" si="132">K234+K220+K217</f>
        <v>0</v>
      </c>
    </row>
    <row r="236" spans="1:11" s="3" customFormat="1" ht="15.75" thickBot="1" x14ac:dyDescent="0.25">
      <c r="A236" s="90"/>
      <c r="B236" s="91"/>
      <c r="C236" s="92" t="s">
        <v>62</v>
      </c>
      <c r="D236" s="93"/>
      <c r="E236" s="92"/>
      <c r="F236" s="94" t="e">
        <f t="shared" ref="F236:K236" si="133">F235+F193+F155+F81+F48+F114</f>
        <v>#VALUE!</v>
      </c>
      <c r="G236" s="94" t="e">
        <f t="shared" si="133"/>
        <v>#VALUE!</v>
      </c>
      <c r="H236" s="94">
        <f t="shared" si="133"/>
        <v>0</v>
      </c>
      <c r="I236" s="94">
        <f t="shared" si="133"/>
        <v>0</v>
      </c>
      <c r="J236" s="94">
        <f t="shared" si="133"/>
        <v>0</v>
      </c>
      <c r="K236" s="94">
        <f t="shared" si="133"/>
        <v>0</v>
      </c>
    </row>
    <row r="237" spans="1:11" s="3" customFormat="1" ht="15.75" thickTop="1" x14ac:dyDescent="0.2">
      <c r="A237" s="99">
        <v>2</v>
      </c>
      <c r="B237" s="100"/>
      <c r="C237" s="130" t="s">
        <v>191</v>
      </c>
      <c r="D237" s="131"/>
      <c r="E237" s="131"/>
      <c r="F237" s="131"/>
      <c r="G237" s="131"/>
      <c r="H237" s="132"/>
      <c r="I237" s="101"/>
      <c r="J237" s="101"/>
      <c r="K237" s="102"/>
    </row>
    <row r="238" spans="1:11" s="3" customFormat="1" ht="15" x14ac:dyDescent="0.2">
      <c r="A238" s="81"/>
      <c r="B238" s="82"/>
      <c r="C238" s="136" t="s">
        <v>71</v>
      </c>
      <c r="D238" s="136"/>
      <c r="E238" s="136"/>
      <c r="F238" s="136"/>
      <c r="G238" s="136"/>
      <c r="H238" s="137"/>
      <c r="I238" s="83"/>
      <c r="J238" s="83"/>
      <c r="K238" s="84"/>
    </row>
    <row r="239" spans="1:11" s="3" customFormat="1" ht="15" x14ac:dyDescent="0.2">
      <c r="A239" s="23"/>
      <c r="B239" s="24" t="s">
        <v>33</v>
      </c>
      <c r="C239" s="25" t="s">
        <v>48</v>
      </c>
      <c r="D239" s="26"/>
      <c r="E239" s="25"/>
      <c r="F239" s="27"/>
      <c r="G239" s="28"/>
      <c r="H239" s="29"/>
      <c r="I239" s="30"/>
      <c r="J239" s="31"/>
      <c r="K239" s="32"/>
    </row>
    <row r="240" spans="1:11" s="3" customFormat="1" ht="15" x14ac:dyDescent="0.2">
      <c r="A240" s="33"/>
      <c r="B240" s="34" t="s">
        <v>34</v>
      </c>
      <c r="C240" s="35" t="s">
        <v>35</v>
      </c>
      <c r="D240" s="36"/>
      <c r="E240" s="35"/>
      <c r="F240" s="37"/>
      <c r="G240" s="37"/>
      <c r="H240" s="38"/>
      <c r="I240" s="39"/>
      <c r="J240" s="37"/>
      <c r="K240" s="38"/>
    </row>
    <row r="241" spans="1:11" s="3" customFormat="1" ht="15" x14ac:dyDescent="0.2">
      <c r="A241" s="40"/>
      <c r="B241" s="74" t="s">
        <v>10</v>
      </c>
      <c r="C241" s="41" t="s">
        <v>149</v>
      </c>
      <c r="D241" s="75">
        <v>1</v>
      </c>
      <c r="E241" s="76" t="s">
        <v>4</v>
      </c>
      <c r="F241" s="42" t="s">
        <v>23</v>
      </c>
      <c r="G241" s="43"/>
      <c r="H241" s="44">
        <f t="shared" ref="H241:H243" si="134">SUM(F241,G241)*D241</f>
        <v>0</v>
      </c>
      <c r="I241" s="112" t="s">
        <v>23</v>
      </c>
      <c r="J241" s="113">
        <f>TRUNC(G241*(1+$K$4),2)</f>
        <v>0</v>
      </c>
      <c r="K241" s="114">
        <f t="shared" ref="K241:K242" si="135">SUM(I241:J241)*D241</f>
        <v>0</v>
      </c>
    </row>
    <row r="242" spans="1:11" s="3" customFormat="1" ht="45" x14ac:dyDescent="0.2">
      <c r="A242" s="40"/>
      <c r="B242" s="74" t="s">
        <v>11</v>
      </c>
      <c r="C242" s="41" t="s">
        <v>208</v>
      </c>
      <c r="D242" s="75">
        <v>5</v>
      </c>
      <c r="E242" s="76" t="s">
        <v>37</v>
      </c>
      <c r="F242" s="42" t="s">
        <v>23</v>
      </c>
      <c r="G242" s="43"/>
      <c r="H242" s="44">
        <f t="shared" si="134"/>
        <v>0</v>
      </c>
      <c r="I242" s="112" t="s">
        <v>23</v>
      </c>
      <c r="J242" s="113">
        <f t="shared" ref="J242:J243" si="136">TRUNC(G242*(1+$K$4),2)</f>
        <v>0</v>
      </c>
      <c r="K242" s="114">
        <f t="shared" si="135"/>
        <v>0</v>
      </c>
    </row>
    <row r="243" spans="1:11" s="3" customFormat="1" ht="15" x14ac:dyDescent="0.2">
      <c r="A243" s="40"/>
      <c r="B243" s="74" t="s">
        <v>24</v>
      </c>
      <c r="C243" s="41" t="s">
        <v>181</v>
      </c>
      <c r="D243" s="75">
        <v>1</v>
      </c>
      <c r="E243" s="76" t="s">
        <v>36</v>
      </c>
      <c r="F243" s="62"/>
      <c r="G243" s="43"/>
      <c r="H243" s="44">
        <f t="shared" si="134"/>
        <v>0</v>
      </c>
      <c r="I243" s="113">
        <f t="shared" ref="I243" si="137">TRUNC(F243*(1+$K$4),2)</f>
        <v>0</v>
      </c>
      <c r="J243" s="113">
        <f t="shared" si="136"/>
        <v>0</v>
      </c>
      <c r="K243" s="114">
        <f t="shared" ref="K243" si="138">SUM(I243:J243)*D243</f>
        <v>0</v>
      </c>
    </row>
    <row r="244" spans="1:11" s="3" customFormat="1" ht="15" x14ac:dyDescent="0.2">
      <c r="A244" s="33"/>
      <c r="B244" s="34" t="s">
        <v>38</v>
      </c>
      <c r="C244" s="35" t="s">
        <v>151</v>
      </c>
      <c r="D244" s="36"/>
      <c r="E244" s="35"/>
      <c r="F244" s="37"/>
      <c r="G244" s="37"/>
      <c r="H244" s="38"/>
      <c r="I244" s="39"/>
      <c r="J244" s="37"/>
      <c r="K244" s="38"/>
    </row>
    <row r="245" spans="1:11" s="3" customFormat="1" ht="30" x14ac:dyDescent="0.2">
      <c r="A245" s="40"/>
      <c r="B245" s="74" t="s">
        <v>12</v>
      </c>
      <c r="C245" s="41" t="s">
        <v>164</v>
      </c>
      <c r="D245" s="75">
        <v>18</v>
      </c>
      <c r="E245" s="76" t="s">
        <v>36</v>
      </c>
      <c r="F245" s="62"/>
      <c r="G245" s="43"/>
      <c r="H245" s="44">
        <f t="shared" ref="H245:H250" si="139">SUM(F245,G245)*D245</f>
        <v>0</v>
      </c>
      <c r="I245" s="113">
        <f t="shared" ref="I245:I250" si="140">TRUNC(F245*(1+$K$4),2)</f>
        <v>0</v>
      </c>
      <c r="J245" s="113">
        <f t="shared" ref="J245:J250" si="141">TRUNC(G245*(1+$K$4),2)</f>
        <v>0</v>
      </c>
      <c r="K245" s="114">
        <f t="shared" ref="K245:K250" si="142">SUM(I245:J245)*D245</f>
        <v>0</v>
      </c>
    </row>
    <row r="246" spans="1:11" s="3" customFormat="1" ht="15" x14ac:dyDescent="0.2">
      <c r="A246" s="40"/>
      <c r="B246" s="74" t="s">
        <v>14</v>
      </c>
      <c r="C246" s="41" t="s">
        <v>209</v>
      </c>
      <c r="D246" s="75">
        <v>9</v>
      </c>
      <c r="E246" s="76" t="s">
        <v>13</v>
      </c>
      <c r="F246" s="62"/>
      <c r="G246" s="43"/>
      <c r="H246" s="44">
        <f t="shared" si="139"/>
        <v>0</v>
      </c>
      <c r="I246" s="113">
        <f t="shared" si="140"/>
        <v>0</v>
      </c>
      <c r="J246" s="113">
        <f t="shared" si="141"/>
        <v>0</v>
      </c>
      <c r="K246" s="114">
        <f t="shared" si="142"/>
        <v>0</v>
      </c>
    </row>
    <row r="247" spans="1:11" s="3" customFormat="1" ht="15" x14ac:dyDescent="0.2">
      <c r="A247" s="40"/>
      <c r="B247" s="74" t="s">
        <v>15</v>
      </c>
      <c r="C247" s="41" t="s">
        <v>152</v>
      </c>
      <c r="D247" s="75">
        <v>1</v>
      </c>
      <c r="E247" s="76" t="s">
        <v>36</v>
      </c>
      <c r="F247" s="62"/>
      <c r="G247" s="43"/>
      <c r="H247" s="44">
        <f t="shared" si="139"/>
        <v>0</v>
      </c>
      <c r="I247" s="113">
        <f t="shared" si="140"/>
        <v>0</v>
      </c>
      <c r="J247" s="113">
        <f t="shared" si="141"/>
        <v>0</v>
      </c>
      <c r="K247" s="114">
        <f t="shared" si="142"/>
        <v>0</v>
      </c>
    </row>
    <row r="248" spans="1:11" s="3" customFormat="1" ht="15" x14ac:dyDescent="0.2">
      <c r="A248" s="40"/>
      <c r="B248" s="74" t="s">
        <v>16</v>
      </c>
      <c r="C248" s="41" t="s">
        <v>153</v>
      </c>
      <c r="D248" s="75">
        <v>12</v>
      </c>
      <c r="E248" s="76" t="s">
        <v>4</v>
      </c>
      <c r="F248" s="62"/>
      <c r="G248" s="43"/>
      <c r="H248" s="44">
        <f t="shared" si="139"/>
        <v>0</v>
      </c>
      <c r="I248" s="113">
        <f t="shared" si="140"/>
        <v>0</v>
      </c>
      <c r="J248" s="113">
        <f t="shared" si="141"/>
        <v>0</v>
      </c>
      <c r="K248" s="114">
        <f t="shared" si="142"/>
        <v>0</v>
      </c>
    </row>
    <row r="249" spans="1:11" s="3" customFormat="1" ht="30" x14ac:dyDescent="0.2">
      <c r="A249" s="40"/>
      <c r="B249" s="74" t="s">
        <v>17</v>
      </c>
      <c r="C249" s="41" t="s">
        <v>154</v>
      </c>
      <c r="D249" s="75">
        <v>3</v>
      </c>
      <c r="E249" s="76" t="s">
        <v>4</v>
      </c>
      <c r="F249" s="62"/>
      <c r="G249" s="43"/>
      <c r="H249" s="44">
        <f t="shared" si="139"/>
        <v>0</v>
      </c>
      <c r="I249" s="113">
        <f t="shared" si="140"/>
        <v>0</v>
      </c>
      <c r="J249" s="113">
        <f t="shared" si="141"/>
        <v>0</v>
      </c>
      <c r="K249" s="114">
        <f t="shared" si="142"/>
        <v>0</v>
      </c>
    </row>
    <row r="250" spans="1:11" s="3" customFormat="1" ht="15" x14ac:dyDescent="0.2">
      <c r="A250" s="40"/>
      <c r="B250" s="74" t="s">
        <v>39</v>
      </c>
      <c r="C250" s="41" t="s">
        <v>250</v>
      </c>
      <c r="D250" s="75">
        <v>2</v>
      </c>
      <c r="E250" s="76" t="s">
        <v>4</v>
      </c>
      <c r="F250" s="62"/>
      <c r="G250" s="43"/>
      <c r="H250" s="44">
        <f t="shared" si="139"/>
        <v>0</v>
      </c>
      <c r="I250" s="113">
        <f t="shared" si="140"/>
        <v>0</v>
      </c>
      <c r="J250" s="113">
        <f t="shared" si="141"/>
        <v>0</v>
      </c>
      <c r="K250" s="114">
        <f t="shared" si="142"/>
        <v>0</v>
      </c>
    </row>
    <row r="251" spans="1:11" s="3" customFormat="1" ht="15" x14ac:dyDescent="0.2">
      <c r="A251" s="40"/>
      <c r="B251" s="74" t="s">
        <v>40</v>
      </c>
      <c r="C251" s="41" t="s">
        <v>46</v>
      </c>
      <c r="D251" s="75">
        <v>90</v>
      </c>
      <c r="E251" s="76" t="s">
        <v>36</v>
      </c>
      <c r="F251" s="43"/>
      <c r="G251" s="43"/>
      <c r="H251" s="44">
        <f t="shared" ref="H251:H252" si="143">SUM(F251,G251)*D251</f>
        <v>0</v>
      </c>
      <c r="I251" s="113">
        <f t="shared" ref="I251:I252" si="144">TRUNC(F251*(1+$K$4),2)</f>
        <v>0</v>
      </c>
      <c r="J251" s="113">
        <f t="shared" ref="J251:J252" si="145">TRUNC(G251*(1+$K$4),2)</f>
        <v>0</v>
      </c>
      <c r="K251" s="114">
        <f t="shared" ref="K251:K252" si="146">SUM(I251:J251)*D251</f>
        <v>0</v>
      </c>
    </row>
    <row r="252" spans="1:11" s="3" customFormat="1" ht="15" x14ac:dyDescent="0.2">
      <c r="A252" s="45"/>
      <c r="B252" s="74" t="s">
        <v>41</v>
      </c>
      <c r="C252" s="47" t="s">
        <v>47</v>
      </c>
      <c r="D252" s="48">
        <v>90</v>
      </c>
      <c r="E252" s="49" t="s">
        <v>36</v>
      </c>
      <c r="F252" s="50"/>
      <c r="G252" s="50"/>
      <c r="H252" s="44">
        <f t="shared" si="143"/>
        <v>0</v>
      </c>
      <c r="I252" s="113">
        <f t="shared" si="144"/>
        <v>0</v>
      </c>
      <c r="J252" s="113">
        <f t="shared" si="145"/>
        <v>0</v>
      </c>
      <c r="K252" s="114">
        <f t="shared" si="146"/>
        <v>0</v>
      </c>
    </row>
    <row r="253" spans="1:11" s="3" customFormat="1" ht="15" x14ac:dyDescent="0.2">
      <c r="A253" s="21"/>
      <c r="B253" s="22"/>
      <c r="C253" s="51" t="s">
        <v>42</v>
      </c>
      <c r="D253" s="52"/>
      <c r="E253" s="51"/>
      <c r="F253" s="53">
        <f>SUMPRODUCT(D241:D252,F241:F252)</f>
        <v>0</v>
      </c>
      <c r="G253" s="53">
        <f>SUMPRODUCT(D241:D252,G241:G252)</f>
        <v>0</v>
      </c>
      <c r="H253" s="54">
        <f>SUM(H241:H252)</f>
        <v>0</v>
      </c>
      <c r="I253" s="53">
        <f>SUMPRODUCT(I241:I252,D241:D252)</f>
        <v>0</v>
      </c>
      <c r="J253" s="53">
        <f>SUMPRODUCT(J241:J252,D241:D252)</f>
        <v>0</v>
      </c>
      <c r="K253" s="54">
        <f>SUM(K241:K252)</f>
        <v>0</v>
      </c>
    </row>
    <row r="254" spans="1:11" s="3" customFormat="1" ht="15" x14ac:dyDescent="0.2">
      <c r="A254" s="56"/>
      <c r="B254" s="24" t="s">
        <v>43</v>
      </c>
      <c r="C254" s="25" t="s">
        <v>155</v>
      </c>
      <c r="D254" s="26"/>
      <c r="E254" s="25"/>
      <c r="F254" s="27"/>
      <c r="G254" s="57"/>
      <c r="H254" s="58"/>
      <c r="I254" s="59"/>
      <c r="J254" s="60"/>
      <c r="K254" s="61"/>
    </row>
    <row r="255" spans="1:11" s="3" customFormat="1" ht="75" x14ac:dyDescent="0.2">
      <c r="A255" s="33"/>
      <c r="B255" s="74">
        <v>1</v>
      </c>
      <c r="C255" s="41" t="s">
        <v>221</v>
      </c>
      <c r="D255" s="75">
        <v>20</v>
      </c>
      <c r="E255" s="76" t="s">
        <v>36</v>
      </c>
      <c r="F255" s="43"/>
      <c r="G255" s="43"/>
      <c r="H255" s="44">
        <f t="shared" ref="H255" si="147">SUM(F255,G255)*D255</f>
        <v>0</v>
      </c>
      <c r="I255" s="113">
        <f t="shared" ref="I255" si="148">TRUNC(F255*(1+$K$4),2)</f>
        <v>0</v>
      </c>
      <c r="J255" s="113">
        <f t="shared" ref="J255" si="149">TRUNC(G255*(1+$K$4),2)</f>
        <v>0</v>
      </c>
      <c r="K255" s="114">
        <f t="shared" ref="K255" si="150">SUM(I255:J255)*D255</f>
        <v>0</v>
      </c>
    </row>
    <row r="256" spans="1:11" s="3" customFormat="1" ht="15" x14ac:dyDescent="0.2">
      <c r="A256" s="21"/>
      <c r="B256" s="22"/>
      <c r="C256" s="51" t="s">
        <v>168</v>
      </c>
      <c r="D256" s="52"/>
      <c r="E256" s="51"/>
      <c r="F256" s="53" t="e">
        <f>SUMPRODUCT(D255,F255)</f>
        <v>#VALUE!</v>
      </c>
      <c r="G256" s="53" t="e">
        <f>SUMPRODUCT(D255,G255)</f>
        <v>#VALUE!</v>
      </c>
      <c r="H256" s="54">
        <f>H255</f>
        <v>0</v>
      </c>
      <c r="I256" s="53">
        <f>SUMPRODUCT(D255,I255)</f>
        <v>0</v>
      </c>
      <c r="J256" s="53">
        <f>SUMPRODUCT(D255,J255)</f>
        <v>0</v>
      </c>
      <c r="K256" s="54">
        <f>K255</f>
        <v>0</v>
      </c>
    </row>
    <row r="257" spans="1:11" s="3" customFormat="1" ht="15" x14ac:dyDescent="0.2">
      <c r="A257" s="56"/>
      <c r="B257" s="24" t="s">
        <v>44</v>
      </c>
      <c r="C257" s="25" t="s">
        <v>156</v>
      </c>
      <c r="D257" s="26"/>
      <c r="E257" s="25"/>
      <c r="F257" s="27"/>
      <c r="G257" s="57"/>
      <c r="H257" s="58"/>
      <c r="I257" s="59"/>
      <c r="J257" s="60"/>
      <c r="K257" s="61"/>
    </row>
    <row r="258" spans="1:11" s="3" customFormat="1" ht="15" x14ac:dyDescent="0.2">
      <c r="A258" s="33"/>
      <c r="B258" s="34">
        <v>1</v>
      </c>
      <c r="C258" s="35" t="s">
        <v>157</v>
      </c>
      <c r="D258" s="36"/>
      <c r="E258" s="35"/>
      <c r="F258" s="37"/>
      <c r="G258" s="37"/>
      <c r="H258" s="38"/>
      <c r="I258" s="55"/>
      <c r="J258" s="37"/>
      <c r="K258" s="38"/>
    </row>
    <row r="259" spans="1:11" s="3" customFormat="1" ht="30" x14ac:dyDescent="0.2">
      <c r="A259" s="115"/>
      <c r="B259" s="116" t="s">
        <v>10</v>
      </c>
      <c r="C259" s="116" t="s">
        <v>158</v>
      </c>
      <c r="D259" s="117"/>
      <c r="E259" s="118"/>
      <c r="F259" s="42"/>
      <c r="G259" s="42"/>
      <c r="H259" s="44"/>
      <c r="I259" s="113"/>
      <c r="J259" s="113"/>
      <c r="K259" s="114"/>
    </row>
    <row r="260" spans="1:11" s="3" customFormat="1" ht="15" x14ac:dyDescent="0.2">
      <c r="A260" s="40"/>
      <c r="B260" s="116" t="s">
        <v>45</v>
      </c>
      <c r="C260" s="116" t="s">
        <v>165</v>
      </c>
      <c r="D260" s="75">
        <v>96</v>
      </c>
      <c r="E260" s="76" t="s">
        <v>13</v>
      </c>
      <c r="F260" s="43"/>
      <c r="G260" s="43"/>
      <c r="H260" s="44">
        <f t="shared" ref="H260:H269" si="151">SUM(F260,G260)*D260</f>
        <v>0</v>
      </c>
      <c r="I260" s="113">
        <f t="shared" ref="I260:I269" si="152">TRUNC(F260*(1+$K$4),2)</f>
        <v>0</v>
      </c>
      <c r="J260" s="113">
        <f t="shared" ref="J260:J269" si="153">TRUNC(G260*(1+$K$4),2)</f>
        <v>0</v>
      </c>
      <c r="K260" s="114">
        <f t="shared" ref="K260:K269" si="154">SUM(I260:J260)*D260</f>
        <v>0</v>
      </c>
    </row>
    <row r="261" spans="1:11" s="3" customFormat="1" ht="45" x14ac:dyDescent="0.2">
      <c r="A261" s="40"/>
      <c r="B261" s="116" t="s">
        <v>11</v>
      </c>
      <c r="C261" s="116" t="s">
        <v>167</v>
      </c>
      <c r="D261" s="75">
        <v>1</v>
      </c>
      <c r="E261" s="76" t="s">
        <v>4</v>
      </c>
      <c r="F261" s="62"/>
      <c r="G261" s="43"/>
      <c r="H261" s="44">
        <f t="shared" si="151"/>
        <v>0</v>
      </c>
      <c r="I261" s="113">
        <f t="shared" si="152"/>
        <v>0</v>
      </c>
      <c r="J261" s="113">
        <f t="shared" si="153"/>
        <v>0</v>
      </c>
      <c r="K261" s="114">
        <f t="shared" si="154"/>
        <v>0</v>
      </c>
    </row>
    <row r="262" spans="1:11" s="3" customFormat="1" ht="15" x14ac:dyDescent="0.2">
      <c r="A262" s="40"/>
      <c r="B262" s="116" t="s">
        <v>24</v>
      </c>
      <c r="C262" s="116" t="s">
        <v>210</v>
      </c>
      <c r="D262" s="75">
        <v>48</v>
      </c>
      <c r="E262" s="76" t="s">
        <v>13</v>
      </c>
      <c r="F262" s="43"/>
      <c r="G262" s="43"/>
      <c r="H262" s="44">
        <f t="shared" si="151"/>
        <v>0</v>
      </c>
      <c r="I262" s="113">
        <f t="shared" si="152"/>
        <v>0</v>
      </c>
      <c r="J262" s="113">
        <f t="shared" si="153"/>
        <v>0</v>
      </c>
      <c r="K262" s="114">
        <f t="shared" si="154"/>
        <v>0</v>
      </c>
    </row>
    <row r="263" spans="1:11" s="3" customFormat="1" ht="15" x14ac:dyDescent="0.2">
      <c r="A263" s="40"/>
      <c r="B263" s="116" t="s">
        <v>26</v>
      </c>
      <c r="C263" s="116" t="s">
        <v>166</v>
      </c>
      <c r="D263" s="75">
        <v>9</v>
      </c>
      <c r="E263" s="76" t="s">
        <v>4</v>
      </c>
      <c r="F263" s="43"/>
      <c r="G263" s="43"/>
      <c r="H263" s="44">
        <f t="shared" si="151"/>
        <v>0</v>
      </c>
      <c r="I263" s="113">
        <f t="shared" si="152"/>
        <v>0</v>
      </c>
      <c r="J263" s="113">
        <f t="shared" si="153"/>
        <v>0</v>
      </c>
      <c r="K263" s="114">
        <f t="shared" si="154"/>
        <v>0</v>
      </c>
    </row>
    <row r="264" spans="1:11" s="3" customFormat="1" ht="15" x14ac:dyDescent="0.2">
      <c r="A264" s="119"/>
      <c r="B264" s="116" t="s">
        <v>25</v>
      </c>
      <c r="C264" s="116" t="s">
        <v>159</v>
      </c>
      <c r="D264" s="75">
        <v>1</v>
      </c>
      <c r="E264" s="76" t="s">
        <v>4</v>
      </c>
      <c r="F264" s="43"/>
      <c r="G264" s="43"/>
      <c r="H264" s="44">
        <f t="shared" si="151"/>
        <v>0</v>
      </c>
      <c r="I264" s="113">
        <f t="shared" si="152"/>
        <v>0</v>
      </c>
      <c r="J264" s="113">
        <f t="shared" si="153"/>
        <v>0</v>
      </c>
      <c r="K264" s="114">
        <f t="shared" si="154"/>
        <v>0</v>
      </c>
    </row>
    <row r="265" spans="1:11" s="3" customFormat="1" ht="30" x14ac:dyDescent="0.2">
      <c r="A265" s="40"/>
      <c r="B265" s="116" t="s">
        <v>27</v>
      </c>
      <c r="C265" s="116" t="s">
        <v>160</v>
      </c>
      <c r="D265" s="75">
        <v>1</v>
      </c>
      <c r="E265" s="76" t="s">
        <v>169</v>
      </c>
      <c r="F265" s="43"/>
      <c r="G265" s="43"/>
      <c r="H265" s="44">
        <f t="shared" si="151"/>
        <v>0</v>
      </c>
      <c r="I265" s="113">
        <f t="shared" si="152"/>
        <v>0</v>
      </c>
      <c r="J265" s="113">
        <f t="shared" si="153"/>
        <v>0</v>
      </c>
      <c r="K265" s="114">
        <f t="shared" si="154"/>
        <v>0</v>
      </c>
    </row>
    <row r="266" spans="1:11" s="3" customFormat="1" ht="30" x14ac:dyDescent="0.2">
      <c r="A266" s="40"/>
      <c r="B266" s="116" t="s">
        <v>29</v>
      </c>
      <c r="C266" s="116" t="s">
        <v>161</v>
      </c>
      <c r="D266" s="75">
        <v>23</v>
      </c>
      <c r="E266" s="76" t="s">
        <v>13</v>
      </c>
      <c r="F266" s="43"/>
      <c r="G266" s="43"/>
      <c r="H266" s="44">
        <f t="shared" si="151"/>
        <v>0</v>
      </c>
      <c r="I266" s="113">
        <f t="shared" si="152"/>
        <v>0</v>
      </c>
      <c r="J266" s="113">
        <f t="shared" si="153"/>
        <v>0</v>
      </c>
      <c r="K266" s="114">
        <f t="shared" si="154"/>
        <v>0</v>
      </c>
    </row>
    <row r="267" spans="1:11" s="3" customFormat="1" ht="75" x14ac:dyDescent="0.2">
      <c r="A267" s="40"/>
      <c r="B267" s="116" t="s">
        <v>30</v>
      </c>
      <c r="C267" s="116" t="s">
        <v>162</v>
      </c>
      <c r="D267" s="75">
        <v>9</v>
      </c>
      <c r="E267" s="76" t="s">
        <v>13</v>
      </c>
      <c r="F267" s="43"/>
      <c r="G267" s="43"/>
      <c r="H267" s="44">
        <f t="shared" si="151"/>
        <v>0</v>
      </c>
      <c r="I267" s="113">
        <f t="shared" si="152"/>
        <v>0</v>
      </c>
      <c r="J267" s="113">
        <f t="shared" si="153"/>
        <v>0</v>
      </c>
      <c r="K267" s="114">
        <f t="shared" si="154"/>
        <v>0</v>
      </c>
    </row>
    <row r="268" spans="1:11" s="3" customFormat="1" ht="30" x14ac:dyDescent="0.2">
      <c r="A268" s="40"/>
      <c r="B268" s="116" t="s">
        <v>31</v>
      </c>
      <c r="C268" s="116" t="s">
        <v>211</v>
      </c>
      <c r="D268" s="75">
        <v>1</v>
      </c>
      <c r="E268" s="76" t="s">
        <v>169</v>
      </c>
      <c r="F268" s="43"/>
      <c r="G268" s="43"/>
      <c r="H268" s="44">
        <f t="shared" si="151"/>
        <v>0</v>
      </c>
      <c r="I268" s="113">
        <f t="shared" si="152"/>
        <v>0</v>
      </c>
      <c r="J268" s="113">
        <f t="shared" si="153"/>
        <v>0</v>
      </c>
      <c r="K268" s="114">
        <f t="shared" si="154"/>
        <v>0</v>
      </c>
    </row>
    <row r="269" spans="1:11" s="3" customFormat="1" ht="15" x14ac:dyDescent="0.2">
      <c r="A269" s="40"/>
      <c r="B269" s="116" t="s">
        <v>28</v>
      </c>
      <c r="C269" s="116" t="s">
        <v>163</v>
      </c>
      <c r="D269" s="75">
        <v>1</v>
      </c>
      <c r="E269" s="76" t="s">
        <v>4</v>
      </c>
      <c r="F269" s="43"/>
      <c r="G269" s="43"/>
      <c r="H269" s="44">
        <f t="shared" si="151"/>
        <v>0</v>
      </c>
      <c r="I269" s="113">
        <f t="shared" si="152"/>
        <v>0</v>
      </c>
      <c r="J269" s="113">
        <f t="shared" si="153"/>
        <v>0</v>
      </c>
      <c r="K269" s="114">
        <f t="shared" si="154"/>
        <v>0</v>
      </c>
    </row>
    <row r="270" spans="1:11" s="3" customFormat="1" ht="15.75" thickBot="1" x14ac:dyDescent="0.25">
      <c r="A270" s="63"/>
      <c r="B270" s="64"/>
      <c r="C270" s="65" t="s">
        <v>49</v>
      </c>
      <c r="D270" s="66"/>
      <c r="E270" s="65"/>
      <c r="F270" s="67">
        <f>SUMPRODUCT(D260:D269,F260:F269)</f>
        <v>0</v>
      </c>
      <c r="G270" s="67">
        <f>SUMPRODUCT(D260:D269,G260:G269)</f>
        <v>0</v>
      </c>
      <c r="H270" s="68">
        <f>SUM(H260:H269)</f>
        <v>0</v>
      </c>
      <c r="I270" s="67">
        <f>SUMPRODUCT(D260:D269,I260:I269)</f>
        <v>0</v>
      </c>
      <c r="J270" s="67">
        <f>SUMPRODUCT(D260:D269,J260:J269)</f>
        <v>0</v>
      </c>
      <c r="K270" s="68">
        <f>SUM(K260:K269)</f>
        <v>0</v>
      </c>
    </row>
    <row r="271" spans="1:11" s="3" customFormat="1" ht="15.75" thickBot="1" x14ac:dyDescent="0.25">
      <c r="A271" s="85"/>
      <c r="B271" s="86"/>
      <c r="C271" s="87" t="s">
        <v>72</v>
      </c>
      <c r="D271" s="88"/>
      <c r="E271" s="87"/>
      <c r="F271" s="89" t="e">
        <f>F270+F256+F253</f>
        <v>#VALUE!</v>
      </c>
      <c r="G271" s="89" t="e">
        <f t="shared" ref="G271" si="155">G270+G256+G253</f>
        <v>#VALUE!</v>
      </c>
      <c r="H271" s="89">
        <f t="shared" ref="H271" si="156">H270+H256+H253</f>
        <v>0</v>
      </c>
      <c r="I271" s="89">
        <f t="shared" ref="I271" si="157">I270+I256+I253</f>
        <v>0</v>
      </c>
      <c r="J271" s="89">
        <f t="shared" ref="J271" si="158">J270+J256+J253</f>
        <v>0</v>
      </c>
      <c r="K271" s="89">
        <f t="shared" ref="K271" si="159">K270+K256+K253</f>
        <v>0</v>
      </c>
    </row>
    <row r="272" spans="1:11" s="3" customFormat="1" ht="15" x14ac:dyDescent="0.2">
      <c r="A272" s="81"/>
      <c r="B272" s="82"/>
      <c r="C272" s="103" t="s">
        <v>73</v>
      </c>
      <c r="D272" s="103"/>
      <c r="E272" s="103"/>
      <c r="F272" s="103"/>
      <c r="G272" s="103"/>
      <c r="H272" s="104"/>
      <c r="I272" s="83"/>
      <c r="J272" s="83"/>
      <c r="K272" s="84"/>
    </row>
    <row r="273" spans="1:11" s="3" customFormat="1" ht="15" x14ac:dyDescent="0.2">
      <c r="A273" s="23"/>
      <c r="B273" s="24" t="s">
        <v>33</v>
      </c>
      <c r="C273" s="25" t="s">
        <v>48</v>
      </c>
      <c r="D273" s="26"/>
      <c r="E273" s="25"/>
      <c r="F273" s="27"/>
      <c r="G273" s="28"/>
      <c r="H273" s="29"/>
      <c r="I273" s="30"/>
      <c r="J273" s="31"/>
      <c r="K273" s="32"/>
    </row>
    <row r="274" spans="1:11" s="3" customFormat="1" ht="15" x14ac:dyDescent="0.2">
      <c r="A274" s="33"/>
      <c r="B274" s="34" t="s">
        <v>34</v>
      </c>
      <c r="C274" s="35" t="s">
        <v>35</v>
      </c>
      <c r="D274" s="36"/>
      <c r="E274" s="35"/>
      <c r="F274" s="37"/>
      <c r="G274" s="37"/>
      <c r="H274" s="38"/>
      <c r="I274" s="39"/>
      <c r="J274" s="37"/>
      <c r="K274" s="38"/>
    </row>
    <row r="275" spans="1:11" s="3" customFormat="1" ht="15" x14ac:dyDescent="0.2">
      <c r="A275" s="40"/>
      <c r="B275" s="74" t="s">
        <v>10</v>
      </c>
      <c r="C275" s="41" t="s">
        <v>149</v>
      </c>
      <c r="D275" s="75">
        <v>1</v>
      </c>
      <c r="E275" s="76" t="s">
        <v>4</v>
      </c>
      <c r="F275" s="42" t="s">
        <v>23</v>
      </c>
      <c r="G275" s="43"/>
      <c r="H275" s="44">
        <f t="shared" ref="H275:H276" si="160">SUM(F275,G275)*D275</f>
        <v>0</v>
      </c>
      <c r="I275" s="112" t="s">
        <v>23</v>
      </c>
      <c r="J275" s="113">
        <f>TRUNC(G275*(1+$K$4),2)</f>
        <v>0</v>
      </c>
      <c r="K275" s="114">
        <f t="shared" ref="K275:K276" si="161">SUM(I275:J275)*D275</f>
        <v>0</v>
      </c>
    </row>
    <row r="276" spans="1:11" s="3" customFormat="1" ht="45" x14ac:dyDescent="0.2">
      <c r="A276" s="40"/>
      <c r="B276" s="74" t="s">
        <v>11</v>
      </c>
      <c r="C276" s="41" t="s">
        <v>208</v>
      </c>
      <c r="D276" s="75">
        <v>5</v>
      </c>
      <c r="E276" s="76" t="s">
        <v>37</v>
      </c>
      <c r="F276" s="42" t="s">
        <v>23</v>
      </c>
      <c r="G276" s="43"/>
      <c r="H276" s="44">
        <f t="shared" si="160"/>
        <v>0</v>
      </c>
      <c r="I276" s="112" t="s">
        <v>23</v>
      </c>
      <c r="J276" s="113">
        <f t="shared" ref="J276" si="162">TRUNC(G276*(1+$K$4),2)</f>
        <v>0</v>
      </c>
      <c r="K276" s="114">
        <f t="shared" si="161"/>
        <v>0</v>
      </c>
    </row>
    <row r="277" spans="1:11" s="3" customFormat="1" ht="15" x14ac:dyDescent="0.2">
      <c r="A277" s="33"/>
      <c r="B277" s="34" t="s">
        <v>38</v>
      </c>
      <c r="C277" s="35" t="s">
        <v>151</v>
      </c>
      <c r="D277" s="36"/>
      <c r="E277" s="35"/>
      <c r="F277" s="37"/>
      <c r="G277" s="37"/>
      <c r="H277" s="38"/>
      <c r="I277" s="39"/>
      <c r="J277" s="37"/>
      <c r="K277" s="38"/>
    </row>
    <row r="278" spans="1:11" s="3" customFormat="1" ht="30" x14ac:dyDescent="0.2">
      <c r="A278" s="40"/>
      <c r="B278" s="74" t="s">
        <v>12</v>
      </c>
      <c r="C278" s="41" t="s">
        <v>164</v>
      </c>
      <c r="D278" s="75">
        <v>17</v>
      </c>
      <c r="E278" s="76" t="s">
        <v>36</v>
      </c>
      <c r="F278" s="62"/>
      <c r="G278" s="43"/>
      <c r="H278" s="44">
        <f t="shared" ref="H278:H282" si="163">SUM(F278,G278)*D278</f>
        <v>0</v>
      </c>
      <c r="I278" s="113">
        <f t="shared" ref="I278:I282" si="164">TRUNC(F278*(1+$K$4),2)</f>
        <v>0</v>
      </c>
      <c r="J278" s="113">
        <f t="shared" ref="J278:J282" si="165">TRUNC(G278*(1+$K$4),2)</f>
        <v>0</v>
      </c>
      <c r="K278" s="114">
        <f t="shared" ref="K278:K282" si="166">SUM(I278:J278)*D278</f>
        <v>0</v>
      </c>
    </row>
    <row r="279" spans="1:11" s="3" customFormat="1" ht="15" x14ac:dyDescent="0.2">
      <c r="A279" s="40"/>
      <c r="B279" s="74" t="s">
        <v>14</v>
      </c>
      <c r="C279" s="41" t="s">
        <v>209</v>
      </c>
      <c r="D279" s="75">
        <v>27</v>
      </c>
      <c r="E279" s="76" t="s">
        <v>13</v>
      </c>
      <c r="F279" s="62"/>
      <c r="G279" s="43"/>
      <c r="H279" s="44">
        <f t="shared" si="163"/>
        <v>0</v>
      </c>
      <c r="I279" s="113">
        <f t="shared" si="164"/>
        <v>0</v>
      </c>
      <c r="J279" s="113">
        <f t="shared" si="165"/>
        <v>0</v>
      </c>
      <c r="K279" s="114">
        <f t="shared" si="166"/>
        <v>0</v>
      </c>
    </row>
    <row r="280" spans="1:11" s="3" customFormat="1" ht="15" x14ac:dyDescent="0.2">
      <c r="A280" s="40"/>
      <c r="B280" s="74" t="s">
        <v>15</v>
      </c>
      <c r="C280" s="41" t="s">
        <v>152</v>
      </c>
      <c r="D280" s="75">
        <v>2</v>
      </c>
      <c r="E280" s="76" t="s">
        <v>36</v>
      </c>
      <c r="F280" s="62"/>
      <c r="G280" s="43"/>
      <c r="H280" s="44">
        <f t="shared" si="163"/>
        <v>0</v>
      </c>
      <c r="I280" s="113">
        <f t="shared" si="164"/>
        <v>0</v>
      </c>
      <c r="J280" s="113">
        <f t="shared" si="165"/>
        <v>0</v>
      </c>
      <c r="K280" s="114">
        <f t="shared" si="166"/>
        <v>0</v>
      </c>
    </row>
    <row r="281" spans="1:11" s="3" customFormat="1" ht="15" x14ac:dyDescent="0.2">
      <c r="A281" s="40"/>
      <c r="B281" s="74" t="s">
        <v>16</v>
      </c>
      <c r="C281" s="41" t="s">
        <v>153</v>
      </c>
      <c r="D281" s="75">
        <v>24</v>
      </c>
      <c r="E281" s="76" t="s">
        <v>4</v>
      </c>
      <c r="F281" s="62"/>
      <c r="G281" s="43"/>
      <c r="H281" s="44">
        <f t="shared" si="163"/>
        <v>0</v>
      </c>
      <c r="I281" s="113">
        <f t="shared" si="164"/>
        <v>0</v>
      </c>
      <c r="J281" s="113">
        <f t="shared" si="165"/>
        <v>0</v>
      </c>
      <c r="K281" s="114">
        <f t="shared" si="166"/>
        <v>0</v>
      </c>
    </row>
    <row r="282" spans="1:11" s="3" customFormat="1" ht="30" x14ac:dyDescent="0.2">
      <c r="A282" s="40"/>
      <c r="B282" s="74" t="s">
        <v>17</v>
      </c>
      <c r="C282" s="41" t="s">
        <v>154</v>
      </c>
      <c r="D282" s="75">
        <v>6</v>
      </c>
      <c r="E282" s="76" t="s">
        <v>4</v>
      </c>
      <c r="F282" s="62"/>
      <c r="G282" s="43"/>
      <c r="H282" s="44">
        <f t="shared" si="163"/>
        <v>0</v>
      </c>
      <c r="I282" s="113">
        <f t="shared" si="164"/>
        <v>0</v>
      </c>
      <c r="J282" s="113">
        <f t="shared" si="165"/>
        <v>0</v>
      </c>
      <c r="K282" s="114">
        <f t="shared" si="166"/>
        <v>0</v>
      </c>
    </row>
    <row r="283" spans="1:11" s="3" customFormat="1" ht="15" x14ac:dyDescent="0.2">
      <c r="A283" s="40"/>
      <c r="B283" s="34" t="s">
        <v>39</v>
      </c>
      <c r="C283" s="35" t="s">
        <v>172</v>
      </c>
      <c r="D283" s="75"/>
      <c r="E283" s="76"/>
      <c r="F283" s="42"/>
      <c r="G283" s="111"/>
      <c r="H283" s="44"/>
      <c r="I283" s="113"/>
      <c r="J283" s="113"/>
      <c r="K283" s="114"/>
    </row>
    <row r="284" spans="1:11" s="3" customFormat="1" ht="15" x14ac:dyDescent="0.2">
      <c r="A284" s="40"/>
      <c r="B284" s="74" t="s">
        <v>18</v>
      </c>
      <c r="C284" s="41" t="s">
        <v>175</v>
      </c>
      <c r="D284" s="75">
        <v>1</v>
      </c>
      <c r="E284" s="76" t="s">
        <v>4</v>
      </c>
      <c r="F284" s="42" t="s">
        <v>23</v>
      </c>
      <c r="G284" s="43"/>
      <c r="H284" s="44">
        <f t="shared" ref="H284:H292" si="167">SUM(F284,G284)*D284</f>
        <v>0</v>
      </c>
      <c r="I284" s="112" t="s">
        <v>23</v>
      </c>
      <c r="J284" s="113">
        <f t="shared" ref="J284:J288" si="168">TRUNC(G284*(1+$K$4),2)</f>
        <v>0</v>
      </c>
      <c r="K284" s="114">
        <f t="shared" ref="K284:K292" si="169">SUM(I284:J284)*D284</f>
        <v>0</v>
      </c>
    </row>
    <row r="285" spans="1:11" s="3" customFormat="1" ht="15" x14ac:dyDescent="0.2">
      <c r="A285" s="40"/>
      <c r="B285" s="74" t="s">
        <v>19</v>
      </c>
      <c r="C285" s="41" t="s">
        <v>176</v>
      </c>
      <c r="D285" s="75">
        <v>1</v>
      </c>
      <c r="E285" s="76" t="s">
        <v>4</v>
      </c>
      <c r="F285" s="42" t="s">
        <v>23</v>
      </c>
      <c r="G285" s="43"/>
      <c r="H285" s="44">
        <f t="shared" si="167"/>
        <v>0</v>
      </c>
      <c r="I285" s="112" t="s">
        <v>23</v>
      </c>
      <c r="J285" s="113">
        <f t="shared" si="168"/>
        <v>0</v>
      </c>
      <c r="K285" s="114">
        <f t="shared" si="169"/>
        <v>0</v>
      </c>
    </row>
    <row r="286" spans="1:11" s="3" customFormat="1" ht="15" x14ac:dyDescent="0.2">
      <c r="A286" s="40"/>
      <c r="B286" s="74" t="s">
        <v>20</v>
      </c>
      <c r="C286" s="41" t="s">
        <v>177</v>
      </c>
      <c r="D286" s="75">
        <v>1</v>
      </c>
      <c r="E286" s="76" t="s">
        <v>4</v>
      </c>
      <c r="F286" s="42" t="s">
        <v>23</v>
      </c>
      <c r="G286" s="43"/>
      <c r="H286" s="44">
        <f t="shared" si="167"/>
        <v>0</v>
      </c>
      <c r="I286" s="112" t="s">
        <v>23</v>
      </c>
      <c r="J286" s="113">
        <f t="shared" si="168"/>
        <v>0</v>
      </c>
      <c r="K286" s="114">
        <f t="shared" si="169"/>
        <v>0</v>
      </c>
    </row>
    <row r="287" spans="1:11" s="3" customFormat="1" ht="15" x14ac:dyDescent="0.2">
      <c r="A287" s="40"/>
      <c r="B287" s="74" t="s">
        <v>21</v>
      </c>
      <c r="C287" s="41" t="s">
        <v>178</v>
      </c>
      <c r="D287" s="75">
        <v>1</v>
      </c>
      <c r="E287" s="76" t="s">
        <v>4</v>
      </c>
      <c r="F287" s="42" t="s">
        <v>23</v>
      </c>
      <c r="G287" s="43"/>
      <c r="H287" s="44">
        <f t="shared" si="167"/>
        <v>0</v>
      </c>
      <c r="I287" s="112" t="s">
        <v>23</v>
      </c>
      <c r="J287" s="113">
        <f t="shared" si="168"/>
        <v>0</v>
      </c>
      <c r="K287" s="114">
        <f t="shared" si="169"/>
        <v>0</v>
      </c>
    </row>
    <row r="288" spans="1:11" s="3" customFormat="1" ht="15" x14ac:dyDescent="0.2">
      <c r="A288" s="40"/>
      <c r="B288" s="74" t="s">
        <v>22</v>
      </c>
      <c r="C288" s="41" t="s">
        <v>179</v>
      </c>
      <c r="D288" s="75">
        <v>1</v>
      </c>
      <c r="E288" s="76" t="s">
        <v>4</v>
      </c>
      <c r="F288" s="62"/>
      <c r="G288" s="43"/>
      <c r="H288" s="44">
        <f t="shared" si="167"/>
        <v>0</v>
      </c>
      <c r="I288" s="113">
        <f t="shared" ref="I288" si="170">TRUNC(F288*(1+$K$4),2)</f>
        <v>0</v>
      </c>
      <c r="J288" s="113">
        <f t="shared" si="168"/>
        <v>0</v>
      </c>
      <c r="K288" s="114">
        <f t="shared" si="169"/>
        <v>0</v>
      </c>
    </row>
    <row r="289" spans="1:11" s="3" customFormat="1" ht="15" x14ac:dyDescent="0.2">
      <c r="A289" s="40"/>
      <c r="B289" s="74" t="s">
        <v>173</v>
      </c>
      <c r="C289" s="41" t="s">
        <v>180</v>
      </c>
      <c r="D289" s="75">
        <v>1</v>
      </c>
      <c r="E289" s="76" t="s">
        <v>4</v>
      </c>
      <c r="F289" s="42" t="s">
        <v>23</v>
      </c>
      <c r="G289" s="43"/>
      <c r="H289" s="44">
        <f t="shared" si="167"/>
        <v>0</v>
      </c>
      <c r="I289" s="112" t="s">
        <v>23</v>
      </c>
      <c r="J289" s="113">
        <f>TRUNC(G289*(1+$K$4),2)</f>
        <v>0</v>
      </c>
      <c r="K289" s="114">
        <f t="shared" si="169"/>
        <v>0</v>
      </c>
    </row>
    <row r="290" spans="1:11" s="3" customFormat="1" ht="15" x14ac:dyDescent="0.2">
      <c r="A290" s="40"/>
      <c r="B290" s="74" t="s">
        <v>40</v>
      </c>
      <c r="C290" s="41" t="s">
        <v>250</v>
      </c>
      <c r="D290" s="75">
        <v>2</v>
      </c>
      <c r="E290" s="76" t="s">
        <v>4</v>
      </c>
      <c r="F290" s="62"/>
      <c r="G290" s="43"/>
      <c r="H290" s="44">
        <f t="shared" si="167"/>
        <v>0</v>
      </c>
      <c r="I290" s="113">
        <f t="shared" ref="I290" si="171">TRUNC(F290*(1+$K$4),2)</f>
        <v>0</v>
      </c>
      <c r="J290" s="113">
        <f t="shared" ref="J290" si="172">TRUNC(G290*(1+$K$4),2)</f>
        <v>0</v>
      </c>
      <c r="K290" s="114">
        <f t="shared" si="169"/>
        <v>0</v>
      </c>
    </row>
    <row r="291" spans="1:11" s="3" customFormat="1" ht="15" x14ac:dyDescent="0.2">
      <c r="A291" s="40"/>
      <c r="B291" s="74" t="s">
        <v>41</v>
      </c>
      <c r="C291" s="41" t="s">
        <v>46</v>
      </c>
      <c r="D291" s="75">
        <v>18</v>
      </c>
      <c r="E291" s="76" t="s">
        <v>36</v>
      </c>
      <c r="F291" s="43"/>
      <c r="G291" s="43"/>
      <c r="H291" s="44">
        <f t="shared" si="167"/>
        <v>0</v>
      </c>
      <c r="I291" s="113">
        <f t="shared" ref="I291:I292" si="173">TRUNC(F291*(1+$K$4),2)</f>
        <v>0</v>
      </c>
      <c r="J291" s="113">
        <f t="shared" ref="J291:J292" si="174">TRUNC(G291*(1+$K$4),2)</f>
        <v>0</v>
      </c>
      <c r="K291" s="114">
        <f t="shared" si="169"/>
        <v>0</v>
      </c>
    </row>
    <row r="292" spans="1:11" s="3" customFormat="1" ht="15" x14ac:dyDescent="0.2">
      <c r="A292" s="45"/>
      <c r="B292" s="46" t="s">
        <v>251</v>
      </c>
      <c r="C292" s="47" t="s">
        <v>47</v>
      </c>
      <c r="D292" s="48">
        <v>18</v>
      </c>
      <c r="E292" s="49" t="s">
        <v>36</v>
      </c>
      <c r="F292" s="50"/>
      <c r="G292" s="50"/>
      <c r="H292" s="44">
        <f t="shared" si="167"/>
        <v>0</v>
      </c>
      <c r="I292" s="113">
        <f t="shared" si="173"/>
        <v>0</v>
      </c>
      <c r="J292" s="113">
        <f t="shared" si="174"/>
        <v>0</v>
      </c>
      <c r="K292" s="114">
        <f t="shared" si="169"/>
        <v>0</v>
      </c>
    </row>
    <row r="293" spans="1:11" s="3" customFormat="1" ht="15" x14ac:dyDescent="0.2">
      <c r="A293" s="21"/>
      <c r="B293" s="22"/>
      <c r="C293" s="51" t="s">
        <v>42</v>
      </c>
      <c r="D293" s="52"/>
      <c r="E293" s="51"/>
      <c r="F293" s="53">
        <f>SUMPRODUCT(D275:D292,F275:F292)</f>
        <v>0</v>
      </c>
      <c r="G293" s="53">
        <f>SUMPRODUCT(D275:D292,G275:G292)</f>
        <v>0</v>
      </c>
      <c r="H293" s="54">
        <f>SUM(H275:H292)</f>
        <v>0</v>
      </c>
      <c r="I293" s="53">
        <f>SUMPRODUCT(I275:I292,D275:D292)</f>
        <v>0</v>
      </c>
      <c r="J293" s="53">
        <f>SUMPRODUCT(J275:J292,D275:D292)</f>
        <v>0</v>
      </c>
      <c r="K293" s="54">
        <f>SUM(K275:K292)</f>
        <v>0</v>
      </c>
    </row>
    <row r="294" spans="1:11" s="3" customFormat="1" ht="15" x14ac:dyDescent="0.2">
      <c r="A294" s="56"/>
      <c r="B294" s="24" t="s">
        <v>43</v>
      </c>
      <c r="C294" s="25" t="s">
        <v>155</v>
      </c>
      <c r="D294" s="26"/>
      <c r="E294" s="25"/>
      <c r="F294" s="27"/>
      <c r="G294" s="57"/>
      <c r="H294" s="58"/>
      <c r="I294" s="59"/>
      <c r="J294" s="60"/>
      <c r="K294" s="61"/>
    </row>
    <row r="295" spans="1:11" s="3" customFormat="1" ht="75" x14ac:dyDescent="0.2">
      <c r="A295" s="33"/>
      <c r="B295" s="74">
        <v>1</v>
      </c>
      <c r="C295" s="41" t="s">
        <v>220</v>
      </c>
      <c r="D295" s="75">
        <v>6</v>
      </c>
      <c r="E295" s="76" t="s">
        <v>36</v>
      </c>
      <c r="F295" s="43"/>
      <c r="G295" s="43"/>
      <c r="H295" s="44">
        <f t="shared" ref="H295" si="175">SUM(F295,G295)*D295</f>
        <v>0</v>
      </c>
      <c r="I295" s="113">
        <f t="shared" ref="I295" si="176">TRUNC(F295*(1+$K$4),2)</f>
        <v>0</v>
      </c>
      <c r="J295" s="113">
        <f t="shared" ref="J295" si="177">TRUNC(G295*(1+$K$4),2)</f>
        <v>0</v>
      </c>
      <c r="K295" s="114">
        <f t="shared" ref="K295" si="178">SUM(I295:J295)*D295</f>
        <v>0</v>
      </c>
    </row>
    <row r="296" spans="1:11" s="3" customFormat="1" ht="15" x14ac:dyDescent="0.2">
      <c r="A296" s="21"/>
      <c r="B296" s="22"/>
      <c r="C296" s="51" t="s">
        <v>168</v>
      </c>
      <c r="D296" s="52"/>
      <c r="E296" s="51"/>
      <c r="F296" s="53" t="e">
        <f>SUMPRODUCT(D295,F295)</f>
        <v>#VALUE!</v>
      </c>
      <c r="G296" s="53" t="e">
        <f>SUMPRODUCT(D295,G295)</f>
        <v>#VALUE!</v>
      </c>
      <c r="H296" s="54">
        <f>H295</f>
        <v>0</v>
      </c>
      <c r="I296" s="53">
        <f>SUMPRODUCT(D295,I295)</f>
        <v>0</v>
      </c>
      <c r="J296" s="53">
        <f>SUMPRODUCT(D295,J295)</f>
        <v>0</v>
      </c>
      <c r="K296" s="54">
        <f>K295</f>
        <v>0</v>
      </c>
    </row>
    <row r="297" spans="1:11" s="3" customFormat="1" ht="15" x14ac:dyDescent="0.2">
      <c r="A297" s="56"/>
      <c r="B297" s="24" t="s">
        <v>44</v>
      </c>
      <c r="C297" s="25" t="s">
        <v>156</v>
      </c>
      <c r="D297" s="26"/>
      <c r="E297" s="25"/>
      <c r="F297" s="27"/>
      <c r="G297" s="57"/>
      <c r="H297" s="58"/>
      <c r="I297" s="59"/>
      <c r="J297" s="60"/>
      <c r="K297" s="61"/>
    </row>
    <row r="298" spans="1:11" s="3" customFormat="1" ht="15" x14ac:dyDescent="0.2">
      <c r="A298" s="33"/>
      <c r="B298" s="34">
        <v>1</v>
      </c>
      <c r="C298" s="35" t="s">
        <v>157</v>
      </c>
      <c r="D298" s="36"/>
      <c r="E298" s="35"/>
      <c r="F298" s="37"/>
      <c r="G298" s="37"/>
      <c r="H298" s="38"/>
      <c r="I298" s="55"/>
      <c r="J298" s="37"/>
      <c r="K298" s="38"/>
    </row>
    <row r="299" spans="1:11" s="3" customFormat="1" ht="30" x14ac:dyDescent="0.2">
      <c r="A299" s="115"/>
      <c r="B299" s="116" t="s">
        <v>10</v>
      </c>
      <c r="C299" s="116" t="s">
        <v>158</v>
      </c>
      <c r="D299" s="117"/>
      <c r="E299" s="118"/>
      <c r="F299" s="42"/>
      <c r="G299" s="42"/>
      <c r="H299" s="44"/>
      <c r="I299" s="113"/>
      <c r="J299" s="113"/>
      <c r="K299" s="114"/>
    </row>
    <row r="300" spans="1:11" s="3" customFormat="1" ht="15" x14ac:dyDescent="0.2">
      <c r="A300" s="40"/>
      <c r="B300" s="116" t="s">
        <v>45</v>
      </c>
      <c r="C300" s="116" t="s">
        <v>165</v>
      </c>
      <c r="D300" s="75">
        <v>30</v>
      </c>
      <c r="E300" s="76" t="s">
        <v>13</v>
      </c>
      <c r="F300" s="43"/>
      <c r="G300" s="43"/>
      <c r="H300" s="44">
        <f t="shared" ref="H300:H309" si="179">SUM(F300,G300)*D300</f>
        <v>0</v>
      </c>
      <c r="I300" s="113">
        <f t="shared" ref="I300:I309" si="180">TRUNC(F300*(1+$K$4),2)</f>
        <v>0</v>
      </c>
      <c r="J300" s="113">
        <f t="shared" ref="J300:J309" si="181">TRUNC(G300*(1+$K$4),2)</f>
        <v>0</v>
      </c>
      <c r="K300" s="114">
        <f t="shared" ref="K300:K309" si="182">SUM(I300:J300)*D300</f>
        <v>0</v>
      </c>
    </row>
    <row r="301" spans="1:11" s="3" customFormat="1" ht="45" x14ac:dyDescent="0.2">
      <c r="A301" s="40"/>
      <c r="B301" s="116" t="s">
        <v>11</v>
      </c>
      <c r="C301" s="116" t="s">
        <v>167</v>
      </c>
      <c r="D301" s="75">
        <v>1</v>
      </c>
      <c r="E301" s="76" t="s">
        <v>4</v>
      </c>
      <c r="F301" s="62"/>
      <c r="G301" s="43"/>
      <c r="H301" s="44">
        <f t="shared" si="179"/>
        <v>0</v>
      </c>
      <c r="I301" s="113">
        <f t="shared" si="180"/>
        <v>0</v>
      </c>
      <c r="J301" s="113">
        <f t="shared" si="181"/>
        <v>0</v>
      </c>
      <c r="K301" s="114">
        <f t="shared" si="182"/>
        <v>0</v>
      </c>
    </row>
    <row r="302" spans="1:11" s="3" customFormat="1" ht="15" x14ac:dyDescent="0.2">
      <c r="A302" s="40"/>
      <c r="B302" s="116" t="s">
        <v>24</v>
      </c>
      <c r="C302" s="116" t="s">
        <v>210</v>
      </c>
      <c r="D302" s="75">
        <v>27</v>
      </c>
      <c r="E302" s="76" t="s">
        <v>13</v>
      </c>
      <c r="F302" s="43"/>
      <c r="G302" s="43"/>
      <c r="H302" s="44">
        <f t="shared" si="179"/>
        <v>0</v>
      </c>
      <c r="I302" s="113">
        <f t="shared" si="180"/>
        <v>0</v>
      </c>
      <c r="J302" s="113">
        <f t="shared" si="181"/>
        <v>0</v>
      </c>
      <c r="K302" s="114">
        <f t="shared" si="182"/>
        <v>0</v>
      </c>
    </row>
    <row r="303" spans="1:11" s="3" customFormat="1" ht="15" x14ac:dyDescent="0.2">
      <c r="A303" s="40"/>
      <c r="B303" s="116" t="s">
        <v>26</v>
      </c>
      <c r="C303" s="116" t="s">
        <v>166</v>
      </c>
      <c r="D303" s="75">
        <v>7</v>
      </c>
      <c r="E303" s="76" t="s">
        <v>4</v>
      </c>
      <c r="F303" s="43"/>
      <c r="G303" s="43"/>
      <c r="H303" s="44">
        <f t="shared" si="179"/>
        <v>0</v>
      </c>
      <c r="I303" s="113">
        <f t="shared" si="180"/>
        <v>0</v>
      </c>
      <c r="J303" s="113">
        <f t="shared" si="181"/>
        <v>0</v>
      </c>
      <c r="K303" s="114">
        <f t="shared" si="182"/>
        <v>0</v>
      </c>
    </row>
    <row r="304" spans="1:11" s="3" customFormat="1" ht="15" x14ac:dyDescent="0.2">
      <c r="A304" s="119"/>
      <c r="B304" s="116" t="s">
        <v>25</v>
      </c>
      <c r="C304" s="116" t="s">
        <v>159</v>
      </c>
      <c r="D304" s="75">
        <v>1</v>
      </c>
      <c r="E304" s="76" t="s">
        <v>4</v>
      </c>
      <c r="F304" s="43"/>
      <c r="G304" s="43"/>
      <c r="H304" s="44">
        <f t="shared" si="179"/>
        <v>0</v>
      </c>
      <c r="I304" s="113">
        <f t="shared" si="180"/>
        <v>0</v>
      </c>
      <c r="J304" s="113">
        <f t="shared" si="181"/>
        <v>0</v>
      </c>
      <c r="K304" s="114">
        <f t="shared" si="182"/>
        <v>0</v>
      </c>
    </row>
    <row r="305" spans="1:11" s="3" customFormat="1" ht="30" x14ac:dyDescent="0.2">
      <c r="A305" s="40"/>
      <c r="B305" s="116" t="s">
        <v>27</v>
      </c>
      <c r="C305" s="116" t="s">
        <v>160</v>
      </c>
      <c r="D305" s="75">
        <v>1</v>
      </c>
      <c r="E305" s="76" t="s">
        <v>169</v>
      </c>
      <c r="F305" s="43"/>
      <c r="G305" s="43"/>
      <c r="H305" s="44">
        <f t="shared" si="179"/>
        <v>0</v>
      </c>
      <c r="I305" s="113">
        <f t="shared" si="180"/>
        <v>0</v>
      </c>
      <c r="J305" s="113">
        <f t="shared" si="181"/>
        <v>0</v>
      </c>
      <c r="K305" s="114">
        <f t="shared" si="182"/>
        <v>0</v>
      </c>
    </row>
    <row r="306" spans="1:11" s="3" customFormat="1" ht="30" x14ac:dyDescent="0.2">
      <c r="A306" s="40"/>
      <c r="B306" s="116" t="s">
        <v>29</v>
      </c>
      <c r="C306" s="116" t="s">
        <v>161</v>
      </c>
      <c r="D306" s="75">
        <v>10</v>
      </c>
      <c r="E306" s="76" t="s">
        <v>13</v>
      </c>
      <c r="F306" s="43"/>
      <c r="G306" s="43"/>
      <c r="H306" s="44">
        <f t="shared" si="179"/>
        <v>0</v>
      </c>
      <c r="I306" s="113">
        <f t="shared" si="180"/>
        <v>0</v>
      </c>
      <c r="J306" s="113">
        <f t="shared" si="181"/>
        <v>0</v>
      </c>
      <c r="K306" s="114">
        <f t="shared" si="182"/>
        <v>0</v>
      </c>
    </row>
    <row r="307" spans="1:11" s="3" customFormat="1" ht="75" x14ac:dyDescent="0.2">
      <c r="A307" s="40"/>
      <c r="B307" s="116" t="s">
        <v>30</v>
      </c>
      <c r="C307" s="116" t="s">
        <v>162</v>
      </c>
      <c r="D307" s="75">
        <v>16</v>
      </c>
      <c r="E307" s="76" t="s">
        <v>13</v>
      </c>
      <c r="F307" s="43"/>
      <c r="G307" s="43"/>
      <c r="H307" s="44">
        <f t="shared" si="179"/>
        <v>0</v>
      </c>
      <c r="I307" s="113">
        <f t="shared" si="180"/>
        <v>0</v>
      </c>
      <c r="J307" s="113">
        <f t="shared" si="181"/>
        <v>0</v>
      </c>
      <c r="K307" s="114">
        <f t="shared" si="182"/>
        <v>0</v>
      </c>
    </row>
    <row r="308" spans="1:11" s="3" customFormat="1" ht="30" x14ac:dyDescent="0.2">
      <c r="A308" s="40"/>
      <c r="B308" s="116" t="s">
        <v>31</v>
      </c>
      <c r="C308" s="116" t="s">
        <v>211</v>
      </c>
      <c r="D308" s="75">
        <v>1</v>
      </c>
      <c r="E308" s="76" t="s">
        <v>169</v>
      </c>
      <c r="F308" s="43"/>
      <c r="G308" s="43"/>
      <c r="H308" s="44">
        <f t="shared" si="179"/>
        <v>0</v>
      </c>
      <c r="I308" s="113">
        <f t="shared" si="180"/>
        <v>0</v>
      </c>
      <c r="J308" s="113">
        <f t="shared" si="181"/>
        <v>0</v>
      </c>
      <c r="K308" s="114">
        <f t="shared" si="182"/>
        <v>0</v>
      </c>
    </row>
    <row r="309" spans="1:11" s="3" customFormat="1" ht="15" x14ac:dyDescent="0.2">
      <c r="A309" s="40"/>
      <c r="B309" s="116" t="s">
        <v>28</v>
      </c>
      <c r="C309" s="116" t="s">
        <v>163</v>
      </c>
      <c r="D309" s="75">
        <v>1</v>
      </c>
      <c r="E309" s="76" t="s">
        <v>4</v>
      </c>
      <c r="F309" s="43"/>
      <c r="G309" s="43"/>
      <c r="H309" s="44">
        <f t="shared" si="179"/>
        <v>0</v>
      </c>
      <c r="I309" s="113">
        <f t="shared" si="180"/>
        <v>0</v>
      </c>
      <c r="J309" s="113">
        <f t="shared" si="181"/>
        <v>0</v>
      </c>
      <c r="K309" s="114">
        <f t="shared" si="182"/>
        <v>0</v>
      </c>
    </row>
    <row r="310" spans="1:11" s="3" customFormat="1" ht="15.75" thickBot="1" x14ac:dyDescent="0.25">
      <c r="A310" s="63"/>
      <c r="B310" s="64"/>
      <c r="C310" s="65" t="s">
        <v>49</v>
      </c>
      <c r="D310" s="66"/>
      <c r="E310" s="65"/>
      <c r="F310" s="67">
        <f>SUMPRODUCT(D300:D309,F300:F309)</f>
        <v>0</v>
      </c>
      <c r="G310" s="67">
        <f>SUMPRODUCT(D300:D309,G300:G309)</f>
        <v>0</v>
      </c>
      <c r="H310" s="68">
        <f>SUM(H300:H309)</f>
        <v>0</v>
      </c>
      <c r="I310" s="67">
        <f>SUMPRODUCT(D300:D309,I300:I309)</f>
        <v>0</v>
      </c>
      <c r="J310" s="67">
        <f>SUMPRODUCT(D300:D309,J300:J309)</f>
        <v>0</v>
      </c>
      <c r="K310" s="68">
        <f>SUM(K300:K309)</f>
        <v>0</v>
      </c>
    </row>
    <row r="311" spans="1:11" s="3" customFormat="1" ht="15.75" thickBot="1" x14ac:dyDescent="0.25">
      <c r="A311" s="85"/>
      <c r="B311" s="86"/>
      <c r="C311" s="87" t="s">
        <v>74</v>
      </c>
      <c r="D311" s="88"/>
      <c r="E311" s="87"/>
      <c r="F311" s="89" t="e">
        <f>F310+F296+F293</f>
        <v>#VALUE!</v>
      </c>
      <c r="G311" s="89" t="e">
        <f t="shared" ref="G311" si="183">G310+G296+G293</f>
        <v>#VALUE!</v>
      </c>
      <c r="H311" s="89">
        <f t="shared" ref="H311" si="184">H310+H296+H293</f>
        <v>0</v>
      </c>
      <c r="I311" s="89">
        <f t="shared" ref="I311" si="185">I310+I296+I293</f>
        <v>0</v>
      </c>
      <c r="J311" s="89">
        <f t="shared" ref="J311" si="186">J310+J296+J293</f>
        <v>0</v>
      </c>
      <c r="K311" s="89">
        <f t="shared" ref="K311" si="187">K310+K296+K293</f>
        <v>0</v>
      </c>
    </row>
    <row r="312" spans="1:11" s="3" customFormat="1" ht="15" x14ac:dyDescent="0.2">
      <c r="A312" s="81"/>
      <c r="B312" s="82"/>
      <c r="C312" s="103" t="s">
        <v>75</v>
      </c>
      <c r="D312" s="103"/>
      <c r="E312" s="103"/>
      <c r="F312" s="103"/>
      <c r="G312" s="103"/>
      <c r="H312" s="104"/>
      <c r="I312" s="83"/>
      <c r="J312" s="83"/>
      <c r="K312" s="84"/>
    </row>
    <row r="313" spans="1:11" s="3" customFormat="1" ht="15" x14ac:dyDescent="0.2">
      <c r="A313" s="23"/>
      <c r="B313" s="24" t="s">
        <v>33</v>
      </c>
      <c r="C313" s="25" t="s">
        <v>48</v>
      </c>
      <c r="D313" s="26"/>
      <c r="E313" s="25"/>
      <c r="F313" s="27"/>
      <c r="G313" s="28"/>
      <c r="H313" s="29"/>
      <c r="I313" s="30"/>
      <c r="J313" s="31"/>
      <c r="K313" s="32"/>
    </row>
    <row r="314" spans="1:11" s="3" customFormat="1" ht="15" x14ac:dyDescent="0.2">
      <c r="A314" s="33"/>
      <c r="B314" s="34" t="s">
        <v>34</v>
      </c>
      <c r="C314" s="35" t="s">
        <v>35</v>
      </c>
      <c r="D314" s="36"/>
      <c r="E314" s="35"/>
      <c r="F314" s="37"/>
      <c r="G314" s="37"/>
      <c r="H314" s="38"/>
      <c r="I314" s="39"/>
      <c r="J314" s="37"/>
      <c r="K314" s="38"/>
    </row>
    <row r="315" spans="1:11" s="3" customFormat="1" ht="15" x14ac:dyDescent="0.2">
      <c r="A315" s="40"/>
      <c r="B315" s="74" t="s">
        <v>10</v>
      </c>
      <c r="C315" s="41" t="s">
        <v>149</v>
      </c>
      <c r="D315" s="75">
        <v>1</v>
      </c>
      <c r="E315" s="76" t="s">
        <v>4</v>
      </c>
      <c r="F315" s="42" t="s">
        <v>23</v>
      </c>
      <c r="G315" s="43"/>
      <c r="H315" s="44">
        <f t="shared" ref="H315:H317" si="188">SUM(F315,G315)*D315</f>
        <v>0</v>
      </c>
      <c r="I315" s="112" t="s">
        <v>23</v>
      </c>
      <c r="J315" s="113">
        <f>TRUNC(G315*(1+$K$4),2)</f>
        <v>0</v>
      </c>
      <c r="K315" s="114">
        <f t="shared" ref="K315:K316" si="189">SUM(I315:J315)*D315</f>
        <v>0</v>
      </c>
    </row>
    <row r="316" spans="1:11" s="3" customFormat="1" ht="45" x14ac:dyDescent="0.2">
      <c r="A316" s="40"/>
      <c r="B316" s="74" t="s">
        <v>11</v>
      </c>
      <c r="C316" s="41" t="s">
        <v>208</v>
      </c>
      <c r="D316" s="75">
        <v>5</v>
      </c>
      <c r="E316" s="76" t="s">
        <v>37</v>
      </c>
      <c r="F316" s="42" t="s">
        <v>23</v>
      </c>
      <c r="G316" s="43"/>
      <c r="H316" s="44">
        <f t="shared" si="188"/>
        <v>0</v>
      </c>
      <c r="I316" s="112" t="s">
        <v>23</v>
      </c>
      <c r="J316" s="113">
        <f t="shared" ref="J316:J317" si="190">TRUNC(G316*(1+$K$4),2)</f>
        <v>0</v>
      </c>
      <c r="K316" s="114">
        <f t="shared" si="189"/>
        <v>0</v>
      </c>
    </row>
    <row r="317" spans="1:11" s="3" customFormat="1" ht="15" x14ac:dyDescent="0.2">
      <c r="A317" s="40"/>
      <c r="B317" s="74" t="s">
        <v>24</v>
      </c>
      <c r="C317" s="41" t="s">
        <v>150</v>
      </c>
      <c r="D317" s="75">
        <v>25</v>
      </c>
      <c r="E317" s="76" t="s">
        <v>36</v>
      </c>
      <c r="F317" s="42" t="s">
        <v>23</v>
      </c>
      <c r="G317" s="43"/>
      <c r="H317" s="44">
        <f t="shared" si="188"/>
        <v>0</v>
      </c>
      <c r="I317" s="113" t="s">
        <v>23</v>
      </c>
      <c r="J317" s="113">
        <f t="shared" si="190"/>
        <v>0</v>
      </c>
      <c r="K317" s="114">
        <f t="shared" ref="K317" si="191">SUM(I317:J317)*D317</f>
        <v>0</v>
      </c>
    </row>
    <row r="318" spans="1:11" s="3" customFormat="1" ht="15" x14ac:dyDescent="0.2">
      <c r="A318" s="33"/>
      <c r="B318" s="34" t="s">
        <v>38</v>
      </c>
      <c r="C318" s="35" t="s">
        <v>151</v>
      </c>
      <c r="D318" s="36"/>
      <c r="E318" s="35"/>
      <c r="F318" s="37"/>
      <c r="G318" s="37"/>
      <c r="H318" s="38"/>
      <c r="I318" s="39"/>
      <c r="J318" s="37"/>
      <c r="K318" s="38"/>
    </row>
    <row r="319" spans="1:11" s="3" customFormat="1" ht="30" x14ac:dyDescent="0.2">
      <c r="A319" s="40"/>
      <c r="B319" s="74" t="s">
        <v>12</v>
      </c>
      <c r="C319" s="41" t="s">
        <v>164</v>
      </c>
      <c r="D319" s="75">
        <v>9</v>
      </c>
      <c r="E319" s="76" t="s">
        <v>36</v>
      </c>
      <c r="F319" s="62"/>
      <c r="G319" s="43"/>
      <c r="H319" s="44">
        <f t="shared" ref="H319:H326" si="192">SUM(F319,G319)*D319</f>
        <v>0</v>
      </c>
      <c r="I319" s="113">
        <f t="shared" ref="I319:I326" si="193">TRUNC(F319*(1+$K$4),2)</f>
        <v>0</v>
      </c>
      <c r="J319" s="113">
        <f t="shared" ref="J319:J326" si="194">TRUNC(G319*(1+$K$4),2)</f>
        <v>0</v>
      </c>
      <c r="K319" s="114">
        <f t="shared" ref="K319:K326" si="195">SUM(I319:J319)*D319</f>
        <v>0</v>
      </c>
    </row>
    <row r="320" spans="1:11" s="3" customFormat="1" ht="15" x14ac:dyDescent="0.2">
      <c r="A320" s="40"/>
      <c r="B320" s="74" t="s">
        <v>14</v>
      </c>
      <c r="C320" s="41" t="s">
        <v>209</v>
      </c>
      <c r="D320" s="75">
        <v>12</v>
      </c>
      <c r="E320" s="76" t="s">
        <v>13</v>
      </c>
      <c r="F320" s="62"/>
      <c r="G320" s="43"/>
      <c r="H320" s="44">
        <f t="shared" si="192"/>
        <v>0</v>
      </c>
      <c r="I320" s="113">
        <f t="shared" si="193"/>
        <v>0</v>
      </c>
      <c r="J320" s="113">
        <f t="shared" si="194"/>
        <v>0</v>
      </c>
      <c r="K320" s="114">
        <f t="shared" si="195"/>
        <v>0</v>
      </c>
    </row>
    <row r="321" spans="1:11" s="3" customFormat="1" ht="15" x14ac:dyDescent="0.2">
      <c r="A321" s="40"/>
      <c r="B321" s="74" t="s">
        <v>15</v>
      </c>
      <c r="C321" s="41" t="s">
        <v>152</v>
      </c>
      <c r="D321" s="75">
        <v>1</v>
      </c>
      <c r="E321" s="76" t="s">
        <v>36</v>
      </c>
      <c r="F321" s="62"/>
      <c r="G321" s="43"/>
      <c r="H321" s="44">
        <f t="shared" si="192"/>
        <v>0</v>
      </c>
      <c r="I321" s="113">
        <f t="shared" si="193"/>
        <v>0</v>
      </c>
      <c r="J321" s="113">
        <f t="shared" si="194"/>
        <v>0</v>
      </c>
      <c r="K321" s="114">
        <f t="shared" si="195"/>
        <v>0</v>
      </c>
    </row>
    <row r="322" spans="1:11" s="3" customFormat="1" ht="15" x14ac:dyDescent="0.2">
      <c r="A322" s="40"/>
      <c r="B322" s="74" t="s">
        <v>16</v>
      </c>
      <c r="C322" s="41" t="s">
        <v>153</v>
      </c>
      <c r="D322" s="75">
        <v>12</v>
      </c>
      <c r="E322" s="76" t="s">
        <v>4</v>
      </c>
      <c r="F322" s="62"/>
      <c r="G322" s="43"/>
      <c r="H322" s="44">
        <f t="shared" si="192"/>
        <v>0</v>
      </c>
      <c r="I322" s="113">
        <f t="shared" si="193"/>
        <v>0</v>
      </c>
      <c r="J322" s="113">
        <f t="shared" si="194"/>
        <v>0</v>
      </c>
      <c r="K322" s="114">
        <f t="shared" si="195"/>
        <v>0</v>
      </c>
    </row>
    <row r="323" spans="1:11" s="3" customFormat="1" ht="30" x14ac:dyDescent="0.2">
      <c r="A323" s="40"/>
      <c r="B323" s="74" t="s">
        <v>17</v>
      </c>
      <c r="C323" s="41" t="s">
        <v>154</v>
      </c>
      <c r="D323" s="75">
        <v>3</v>
      </c>
      <c r="E323" s="76" t="s">
        <v>4</v>
      </c>
      <c r="F323" s="62"/>
      <c r="G323" s="43"/>
      <c r="H323" s="44">
        <f t="shared" si="192"/>
        <v>0</v>
      </c>
      <c r="I323" s="113">
        <f t="shared" si="193"/>
        <v>0</v>
      </c>
      <c r="J323" s="113">
        <f t="shared" si="194"/>
        <v>0</v>
      </c>
      <c r="K323" s="114">
        <f t="shared" si="195"/>
        <v>0</v>
      </c>
    </row>
    <row r="324" spans="1:11" s="3" customFormat="1" ht="15" x14ac:dyDescent="0.2">
      <c r="A324" s="40"/>
      <c r="B324" s="74" t="s">
        <v>39</v>
      </c>
      <c r="C324" s="41" t="s">
        <v>250</v>
      </c>
      <c r="D324" s="75">
        <v>2</v>
      </c>
      <c r="E324" s="76" t="s">
        <v>4</v>
      </c>
      <c r="F324" s="62"/>
      <c r="G324" s="43"/>
      <c r="H324" s="44">
        <f t="shared" si="192"/>
        <v>0</v>
      </c>
      <c r="I324" s="113">
        <f t="shared" si="193"/>
        <v>0</v>
      </c>
      <c r="J324" s="113">
        <f t="shared" si="194"/>
        <v>0</v>
      </c>
      <c r="K324" s="114">
        <f t="shared" si="195"/>
        <v>0</v>
      </c>
    </row>
    <row r="325" spans="1:11" s="3" customFormat="1" ht="15" x14ac:dyDescent="0.2">
      <c r="A325" s="40"/>
      <c r="B325" s="74" t="s">
        <v>40</v>
      </c>
      <c r="C325" s="41" t="s">
        <v>46</v>
      </c>
      <c r="D325" s="75">
        <v>22</v>
      </c>
      <c r="E325" s="76" t="s">
        <v>36</v>
      </c>
      <c r="F325" s="43"/>
      <c r="G325" s="43"/>
      <c r="H325" s="44">
        <f t="shared" si="192"/>
        <v>0</v>
      </c>
      <c r="I325" s="113">
        <f t="shared" si="193"/>
        <v>0</v>
      </c>
      <c r="J325" s="113">
        <f t="shared" si="194"/>
        <v>0</v>
      </c>
      <c r="K325" s="114">
        <f t="shared" si="195"/>
        <v>0</v>
      </c>
    </row>
    <row r="326" spans="1:11" s="3" customFormat="1" ht="15" x14ac:dyDescent="0.2">
      <c r="A326" s="45"/>
      <c r="B326" s="46" t="s">
        <v>41</v>
      </c>
      <c r="C326" s="47" t="s">
        <v>47</v>
      </c>
      <c r="D326" s="48">
        <v>22</v>
      </c>
      <c r="E326" s="49" t="s">
        <v>36</v>
      </c>
      <c r="F326" s="50"/>
      <c r="G326" s="50"/>
      <c r="H326" s="44">
        <f t="shared" si="192"/>
        <v>0</v>
      </c>
      <c r="I326" s="113">
        <f t="shared" si="193"/>
        <v>0</v>
      </c>
      <c r="J326" s="113">
        <f t="shared" si="194"/>
        <v>0</v>
      </c>
      <c r="K326" s="114">
        <f t="shared" si="195"/>
        <v>0</v>
      </c>
    </row>
    <row r="327" spans="1:11" s="3" customFormat="1" ht="15" x14ac:dyDescent="0.2">
      <c r="A327" s="21"/>
      <c r="B327" s="22"/>
      <c r="C327" s="51" t="s">
        <v>42</v>
      </c>
      <c r="D327" s="52"/>
      <c r="E327" s="51"/>
      <c r="F327" s="53">
        <f>SUMPRODUCT(D315:D326,F315:F326)</f>
        <v>0</v>
      </c>
      <c r="G327" s="53">
        <f>SUMPRODUCT(D315:D326,G315:G326)</f>
        <v>0</v>
      </c>
      <c r="H327" s="54">
        <f>SUM(H315:H326)</f>
        <v>0</v>
      </c>
      <c r="I327" s="53">
        <f>SUMPRODUCT(I315:I326,D315:D326)</f>
        <v>0</v>
      </c>
      <c r="J327" s="53">
        <f>SUMPRODUCT(J315:J326,D315:D326)</f>
        <v>0</v>
      </c>
      <c r="K327" s="54">
        <f>SUM(K315:K326)</f>
        <v>0</v>
      </c>
    </row>
    <row r="328" spans="1:11" s="3" customFormat="1" ht="15" x14ac:dyDescent="0.2">
      <c r="A328" s="56"/>
      <c r="B328" s="24" t="s">
        <v>43</v>
      </c>
      <c r="C328" s="25" t="s">
        <v>155</v>
      </c>
      <c r="D328" s="26"/>
      <c r="E328" s="25"/>
      <c r="F328" s="27"/>
      <c r="G328" s="57"/>
      <c r="H328" s="58"/>
      <c r="I328" s="59"/>
      <c r="J328" s="60"/>
      <c r="K328" s="61"/>
    </row>
    <row r="329" spans="1:11" s="3" customFormat="1" ht="75" x14ac:dyDescent="0.2">
      <c r="A329" s="33"/>
      <c r="B329" s="74">
        <v>1</v>
      </c>
      <c r="C329" s="41" t="s">
        <v>182</v>
      </c>
      <c r="D329" s="75">
        <v>12</v>
      </c>
      <c r="E329" s="76" t="s">
        <v>36</v>
      </c>
      <c r="F329" s="43"/>
      <c r="G329" s="43"/>
      <c r="H329" s="44">
        <f t="shared" ref="H329" si="196">SUM(F329,G329)*D329</f>
        <v>0</v>
      </c>
      <c r="I329" s="113">
        <f t="shared" ref="I329" si="197">TRUNC(F329*(1+$K$4),2)</f>
        <v>0</v>
      </c>
      <c r="J329" s="113">
        <f t="shared" ref="J329" si="198">TRUNC(G329*(1+$K$4),2)</f>
        <v>0</v>
      </c>
      <c r="K329" s="114">
        <f t="shared" ref="K329" si="199">SUM(I329:J329)*D329</f>
        <v>0</v>
      </c>
    </row>
    <row r="330" spans="1:11" s="3" customFormat="1" ht="15" x14ac:dyDescent="0.2">
      <c r="A330" s="21"/>
      <c r="B330" s="22"/>
      <c r="C330" s="51" t="s">
        <v>168</v>
      </c>
      <c r="D330" s="52"/>
      <c r="E330" s="51"/>
      <c r="F330" s="53" t="e">
        <f>SUMPRODUCT(D329,F329)</f>
        <v>#VALUE!</v>
      </c>
      <c r="G330" s="53" t="e">
        <f>SUMPRODUCT(D329,G329)</f>
        <v>#VALUE!</v>
      </c>
      <c r="H330" s="54">
        <f>H329</f>
        <v>0</v>
      </c>
      <c r="I330" s="53">
        <f>SUMPRODUCT(D329,I329)</f>
        <v>0</v>
      </c>
      <c r="J330" s="53">
        <f>SUMPRODUCT(D329,J329)</f>
        <v>0</v>
      </c>
      <c r="K330" s="54">
        <f>K329</f>
        <v>0</v>
      </c>
    </row>
    <row r="331" spans="1:11" s="3" customFormat="1" ht="15" x14ac:dyDescent="0.2">
      <c r="A331" s="56"/>
      <c r="B331" s="24" t="s">
        <v>44</v>
      </c>
      <c r="C331" s="25" t="s">
        <v>156</v>
      </c>
      <c r="D331" s="26"/>
      <c r="E331" s="25"/>
      <c r="F331" s="27"/>
      <c r="G331" s="57"/>
      <c r="H331" s="58"/>
      <c r="I331" s="59"/>
      <c r="J331" s="60"/>
      <c r="K331" s="61"/>
    </row>
    <row r="332" spans="1:11" s="3" customFormat="1" ht="15" x14ac:dyDescent="0.2">
      <c r="A332" s="33"/>
      <c r="B332" s="34">
        <v>1</v>
      </c>
      <c r="C332" s="35" t="s">
        <v>157</v>
      </c>
      <c r="D332" s="36"/>
      <c r="E332" s="35"/>
      <c r="F332" s="37"/>
      <c r="G332" s="37"/>
      <c r="H332" s="38"/>
      <c r="I332" s="55"/>
      <c r="J332" s="37"/>
      <c r="K332" s="38"/>
    </row>
    <row r="333" spans="1:11" s="3" customFormat="1" ht="30" x14ac:dyDescent="0.2">
      <c r="A333" s="115"/>
      <c r="B333" s="116" t="s">
        <v>10</v>
      </c>
      <c r="C333" s="116" t="s">
        <v>158</v>
      </c>
      <c r="D333" s="117"/>
      <c r="E333" s="118"/>
      <c r="F333" s="42"/>
      <c r="G333" s="42"/>
      <c r="H333" s="44"/>
      <c r="I333" s="113"/>
      <c r="J333" s="113"/>
      <c r="K333" s="114"/>
    </row>
    <row r="334" spans="1:11" s="3" customFormat="1" ht="15" x14ac:dyDescent="0.2">
      <c r="A334" s="40"/>
      <c r="B334" s="116" t="s">
        <v>45</v>
      </c>
      <c r="C334" s="116" t="s">
        <v>165</v>
      </c>
      <c r="D334" s="75">
        <v>80</v>
      </c>
      <c r="E334" s="76" t="s">
        <v>13</v>
      </c>
      <c r="F334" s="43"/>
      <c r="G334" s="43"/>
      <c r="H334" s="44">
        <f t="shared" ref="H334:H343" si="200">SUM(F334,G334)*D334</f>
        <v>0</v>
      </c>
      <c r="I334" s="113">
        <f t="shared" ref="I334:I343" si="201">TRUNC(F334*(1+$K$4),2)</f>
        <v>0</v>
      </c>
      <c r="J334" s="113">
        <f t="shared" ref="J334:J343" si="202">TRUNC(G334*(1+$K$4),2)</f>
        <v>0</v>
      </c>
      <c r="K334" s="114">
        <f t="shared" ref="K334:K343" si="203">SUM(I334:J334)*D334</f>
        <v>0</v>
      </c>
    </row>
    <row r="335" spans="1:11" s="3" customFormat="1" ht="45" x14ac:dyDescent="0.2">
      <c r="A335" s="40"/>
      <c r="B335" s="116" t="s">
        <v>11</v>
      </c>
      <c r="C335" s="116" t="s">
        <v>167</v>
      </c>
      <c r="D335" s="75">
        <v>1</v>
      </c>
      <c r="E335" s="76" t="s">
        <v>4</v>
      </c>
      <c r="F335" s="62"/>
      <c r="G335" s="43"/>
      <c r="H335" s="44">
        <f t="shared" si="200"/>
        <v>0</v>
      </c>
      <c r="I335" s="113">
        <f t="shared" si="201"/>
        <v>0</v>
      </c>
      <c r="J335" s="113">
        <f t="shared" si="202"/>
        <v>0</v>
      </c>
      <c r="K335" s="114">
        <f t="shared" si="203"/>
        <v>0</v>
      </c>
    </row>
    <row r="336" spans="1:11" s="3" customFormat="1" ht="15" x14ac:dyDescent="0.2">
      <c r="A336" s="40"/>
      <c r="B336" s="116" t="s">
        <v>24</v>
      </c>
      <c r="C336" s="116" t="s">
        <v>210</v>
      </c>
      <c r="D336" s="75">
        <v>65</v>
      </c>
      <c r="E336" s="76" t="s">
        <v>13</v>
      </c>
      <c r="F336" s="43"/>
      <c r="G336" s="43"/>
      <c r="H336" s="44">
        <f t="shared" si="200"/>
        <v>0</v>
      </c>
      <c r="I336" s="113">
        <f t="shared" si="201"/>
        <v>0</v>
      </c>
      <c r="J336" s="113">
        <f t="shared" si="202"/>
        <v>0</v>
      </c>
      <c r="K336" s="114">
        <f t="shared" si="203"/>
        <v>0</v>
      </c>
    </row>
    <row r="337" spans="1:11" s="3" customFormat="1" ht="15" x14ac:dyDescent="0.2">
      <c r="A337" s="40"/>
      <c r="B337" s="116" t="s">
        <v>26</v>
      </c>
      <c r="C337" s="116" t="s">
        <v>166</v>
      </c>
      <c r="D337" s="75">
        <v>9</v>
      </c>
      <c r="E337" s="76" t="s">
        <v>4</v>
      </c>
      <c r="F337" s="43"/>
      <c r="G337" s="43"/>
      <c r="H337" s="44">
        <f t="shared" si="200"/>
        <v>0</v>
      </c>
      <c r="I337" s="113">
        <f t="shared" si="201"/>
        <v>0</v>
      </c>
      <c r="J337" s="113">
        <f t="shared" si="202"/>
        <v>0</v>
      </c>
      <c r="K337" s="114">
        <f t="shared" si="203"/>
        <v>0</v>
      </c>
    </row>
    <row r="338" spans="1:11" s="3" customFormat="1" ht="15" x14ac:dyDescent="0.2">
      <c r="A338" s="119"/>
      <c r="B338" s="116" t="s">
        <v>25</v>
      </c>
      <c r="C338" s="116" t="s">
        <v>159</v>
      </c>
      <c r="D338" s="75">
        <v>1</v>
      </c>
      <c r="E338" s="76" t="s">
        <v>4</v>
      </c>
      <c r="F338" s="43"/>
      <c r="G338" s="43"/>
      <c r="H338" s="44">
        <f t="shared" si="200"/>
        <v>0</v>
      </c>
      <c r="I338" s="113">
        <f t="shared" si="201"/>
        <v>0</v>
      </c>
      <c r="J338" s="113">
        <f t="shared" si="202"/>
        <v>0</v>
      </c>
      <c r="K338" s="114">
        <f t="shared" si="203"/>
        <v>0</v>
      </c>
    </row>
    <row r="339" spans="1:11" s="3" customFormat="1" ht="30" x14ac:dyDescent="0.2">
      <c r="A339" s="40"/>
      <c r="B339" s="116" t="s">
        <v>27</v>
      </c>
      <c r="C339" s="116" t="s">
        <v>160</v>
      </c>
      <c r="D339" s="75">
        <v>1</v>
      </c>
      <c r="E339" s="76" t="s">
        <v>169</v>
      </c>
      <c r="F339" s="43"/>
      <c r="G339" s="43"/>
      <c r="H339" s="44">
        <f t="shared" si="200"/>
        <v>0</v>
      </c>
      <c r="I339" s="113">
        <f t="shared" si="201"/>
        <v>0</v>
      </c>
      <c r="J339" s="113">
        <f t="shared" si="202"/>
        <v>0</v>
      </c>
      <c r="K339" s="114">
        <f t="shared" si="203"/>
        <v>0</v>
      </c>
    </row>
    <row r="340" spans="1:11" s="3" customFormat="1" ht="30" x14ac:dyDescent="0.2">
      <c r="A340" s="40"/>
      <c r="B340" s="116" t="s">
        <v>29</v>
      </c>
      <c r="C340" s="116" t="s">
        <v>161</v>
      </c>
      <c r="D340" s="75">
        <v>20</v>
      </c>
      <c r="E340" s="76" t="s">
        <v>13</v>
      </c>
      <c r="F340" s="43"/>
      <c r="G340" s="43"/>
      <c r="H340" s="44">
        <f t="shared" si="200"/>
        <v>0</v>
      </c>
      <c r="I340" s="113">
        <f t="shared" si="201"/>
        <v>0</v>
      </c>
      <c r="J340" s="113">
        <f t="shared" si="202"/>
        <v>0</v>
      </c>
      <c r="K340" s="114">
        <f t="shared" si="203"/>
        <v>0</v>
      </c>
    </row>
    <row r="341" spans="1:11" s="3" customFormat="1" ht="75" x14ac:dyDescent="0.2">
      <c r="A341" s="40"/>
      <c r="B341" s="116" t="s">
        <v>30</v>
      </c>
      <c r="C341" s="116" t="s">
        <v>162</v>
      </c>
      <c r="D341" s="75">
        <v>26</v>
      </c>
      <c r="E341" s="76" t="s">
        <v>13</v>
      </c>
      <c r="F341" s="43"/>
      <c r="G341" s="43"/>
      <c r="H341" s="44">
        <f t="shared" si="200"/>
        <v>0</v>
      </c>
      <c r="I341" s="113">
        <f t="shared" si="201"/>
        <v>0</v>
      </c>
      <c r="J341" s="113">
        <f t="shared" si="202"/>
        <v>0</v>
      </c>
      <c r="K341" s="114">
        <f t="shared" si="203"/>
        <v>0</v>
      </c>
    </row>
    <row r="342" spans="1:11" s="3" customFormat="1" ht="30" x14ac:dyDescent="0.2">
      <c r="A342" s="40"/>
      <c r="B342" s="116" t="s">
        <v>31</v>
      </c>
      <c r="C342" s="116" t="s">
        <v>211</v>
      </c>
      <c r="D342" s="75">
        <v>1</v>
      </c>
      <c r="E342" s="76" t="s">
        <v>169</v>
      </c>
      <c r="F342" s="43"/>
      <c r="G342" s="43"/>
      <c r="H342" s="44">
        <f t="shared" si="200"/>
        <v>0</v>
      </c>
      <c r="I342" s="113">
        <f t="shared" si="201"/>
        <v>0</v>
      </c>
      <c r="J342" s="113">
        <f t="shared" si="202"/>
        <v>0</v>
      </c>
      <c r="K342" s="114">
        <f t="shared" si="203"/>
        <v>0</v>
      </c>
    </row>
    <row r="343" spans="1:11" s="3" customFormat="1" ht="15" x14ac:dyDescent="0.2">
      <c r="A343" s="40"/>
      <c r="B343" s="116" t="s">
        <v>28</v>
      </c>
      <c r="C343" s="116" t="s">
        <v>163</v>
      </c>
      <c r="D343" s="75">
        <v>1</v>
      </c>
      <c r="E343" s="76" t="s">
        <v>4</v>
      </c>
      <c r="F343" s="43"/>
      <c r="G343" s="43"/>
      <c r="H343" s="44">
        <f t="shared" si="200"/>
        <v>0</v>
      </c>
      <c r="I343" s="113">
        <f t="shared" si="201"/>
        <v>0</v>
      </c>
      <c r="J343" s="113">
        <f t="shared" si="202"/>
        <v>0</v>
      </c>
      <c r="K343" s="114">
        <f t="shared" si="203"/>
        <v>0</v>
      </c>
    </row>
    <row r="344" spans="1:11" s="3" customFormat="1" ht="15.75" thickBot="1" x14ac:dyDescent="0.25">
      <c r="A344" s="63"/>
      <c r="B344" s="64"/>
      <c r="C344" s="65" t="s">
        <v>49</v>
      </c>
      <c r="D344" s="66"/>
      <c r="E344" s="65"/>
      <c r="F344" s="67">
        <f>SUMPRODUCT(D334:D343,F334:F343)</f>
        <v>0</v>
      </c>
      <c r="G344" s="67">
        <f>SUMPRODUCT(D334:D343,G334:G343)</f>
        <v>0</v>
      </c>
      <c r="H344" s="68">
        <f>SUM(H334:H343)</f>
        <v>0</v>
      </c>
      <c r="I344" s="67">
        <f>SUMPRODUCT(D334:D343,I334:I343)</f>
        <v>0</v>
      </c>
      <c r="J344" s="67">
        <f>SUMPRODUCT(D334:D343,J334:J343)</f>
        <v>0</v>
      </c>
      <c r="K344" s="68">
        <f>SUM(K334:K343)</f>
        <v>0</v>
      </c>
    </row>
    <row r="345" spans="1:11" s="3" customFormat="1" ht="15.75" thickBot="1" x14ac:dyDescent="0.25">
      <c r="A345" s="85"/>
      <c r="B345" s="86"/>
      <c r="C345" s="87" t="s">
        <v>76</v>
      </c>
      <c r="D345" s="88"/>
      <c r="E345" s="87"/>
      <c r="F345" s="89" t="e">
        <f>F344+F330+F327</f>
        <v>#VALUE!</v>
      </c>
      <c r="G345" s="89" t="e">
        <f t="shared" ref="G345:K345" si="204">G344+G330+G327</f>
        <v>#VALUE!</v>
      </c>
      <c r="H345" s="89">
        <f t="shared" si="204"/>
        <v>0</v>
      </c>
      <c r="I345" s="89">
        <f t="shared" si="204"/>
        <v>0</v>
      </c>
      <c r="J345" s="89">
        <f t="shared" si="204"/>
        <v>0</v>
      </c>
      <c r="K345" s="89">
        <f t="shared" si="204"/>
        <v>0</v>
      </c>
    </row>
    <row r="346" spans="1:11" s="3" customFormat="1" ht="15" x14ac:dyDescent="0.2">
      <c r="A346" s="81"/>
      <c r="B346" s="82"/>
      <c r="C346" s="103" t="s">
        <v>77</v>
      </c>
      <c r="D346" s="103"/>
      <c r="E346" s="103"/>
      <c r="F346" s="103"/>
      <c r="G346" s="103"/>
      <c r="H346" s="104"/>
      <c r="I346" s="83"/>
      <c r="J346" s="83"/>
      <c r="K346" s="84"/>
    </row>
    <row r="347" spans="1:11" s="3" customFormat="1" ht="15" x14ac:dyDescent="0.2">
      <c r="A347" s="23"/>
      <c r="B347" s="24" t="s">
        <v>33</v>
      </c>
      <c r="C347" s="25" t="s">
        <v>48</v>
      </c>
      <c r="D347" s="26"/>
      <c r="E347" s="25"/>
      <c r="F347" s="27"/>
      <c r="G347" s="28"/>
      <c r="H347" s="29"/>
      <c r="I347" s="30"/>
      <c r="J347" s="31"/>
      <c r="K347" s="32"/>
    </row>
    <row r="348" spans="1:11" s="3" customFormat="1" ht="15" x14ac:dyDescent="0.2">
      <c r="A348" s="33"/>
      <c r="B348" s="34" t="s">
        <v>34</v>
      </c>
      <c r="C348" s="35" t="s">
        <v>35</v>
      </c>
      <c r="D348" s="36"/>
      <c r="E348" s="35"/>
      <c r="F348" s="37"/>
      <c r="G348" s="37"/>
      <c r="H348" s="38"/>
      <c r="I348" s="39"/>
      <c r="J348" s="37"/>
      <c r="K348" s="38"/>
    </row>
    <row r="349" spans="1:11" s="3" customFormat="1" ht="15" x14ac:dyDescent="0.2">
      <c r="A349" s="40"/>
      <c r="B349" s="74" t="s">
        <v>10</v>
      </c>
      <c r="C349" s="41" t="s">
        <v>149</v>
      </c>
      <c r="D349" s="75">
        <v>1</v>
      </c>
      <c r="E349" s="76" t="s">
        <v>4</v>
      </c>
      <c r="F349" s="42" t="s">
        <v>23</v>
      </c>
      <c r="G349" s="43"/>
      <c r="H349" s="44">
        <f t="shared" ref="H349:H352" si="205">SUM(F349,G349)*D349</f>
        <v>0</v>
      </c>
      <c r="I349" s="112" t="s">
        <v>23</v>
      </c>
      <c r="J349" s="113">
        <f>TRUNC(G349*(1+$K$4),2)</f>
        <v>0</v>
      </c>
      <c r="K349" s="114">
        <f t="shared" ref="K349:K350" si="206">SUM(I349:J349)*D349</f>
        <v>0</v>
      </c>
    </row>
    <row r="350" spans="1:11" s="3" customFormat="1" ht="45" x14ac:dyDescent="0.2">
      <c r="A350" s="40"/>
      <c r="B350" s="74" t="s">
        <v>11</v>
      </c>
      <c r="C350" s="41" t="s">
        <v>208</v>
      </c>
      <c r="D350" s="75">
        <v>5</v>
      </c>
      <c r="E350" s="76" t="s">
        <v>37</v>
      </c>
      <c r="F350" s="42" t="s">
        <v>23</v>
      </c>
      <c r="G350" s="43"/>
      <c r="H350" s="44">
        <f t="shared" si="205"/>
        <v>0</v>
      </c>
      <c r="I350" s="112" t="s">
        <v>23</v>
      </c>
      <c r="J350" s="113">
        <f t="shared" ref="J350:J352" si="207">TRUNC(G350*(1+$K$4),2)</f>
        <v>0</v>
      </c>
      <c r="K350" s="114">
        <f t="shared" si="206"/>
        <v>0</v>
      </c>
    </row>
    <row r="351" spans="1:11" s="3" customFormat="1" ht="15" x14ac:dyDescent="0.2">
      <c r="A351" s="40"/>
      <c r="B351" s="74" t="s">
        <v>24</v>
      </c>
      <c r="C351" s="41" t="s">
        <v>181</v>
      </c>
      <c r="D351" s="75">
        <v>1</v>
      </c>
      <c r="E351" s="76" t="s">
        <v>36</v>
      </c>
      <c r="F351" s="62"/>
      <c r="G351" s="43"/>
      <c r="H351" s="44">
        <f t="shared" si="205"/>
        <v>0</v>
      </c>
      <c r="I351" s="113">
        <f t="shared" ref="I351:I352" si="208">TRUNC(F351*(1+$K$4),2)</f>
        <v>0</v>
      </c>
      <c r="J351" s="113">
        <f t="shared" si="207"/>
        <v>0</v>
      </c>
      <c r="K351" s="114">
        <f t="shared" ref="K351:K352" si="209">SUM(I351:J351)*D351</f>
        <v>0</v>
      </c>
    </row>
    <row r="352" spans="1:11" s="3" customFormat="1" ht="15" x14ac:dyDescent="0.2">
      <c r="A352" s="40"/>
      <c r="B352" s="74" t="s">
        <v>38</v>
      </c>
      <c r="C352" s="41" t="s">
        <v>250</v>
      </c>
      <c r="D352" s="75">
        <v>2</v>
      </c>
      <c r="E352" s="76" t="s">
        <v>4</v>
      </c>
      <c r="F352" s="62"/>
      <c r="G352" s="43"/>
      <c r="H352" s="44">
        <f t="shared" si="205"/>
        <v>0</v>
      </c>
      <c r="I352" s="113">
        <f t="shared" si="208"/>
        <v>0</v>
      </c>
      <c r="J352" s="113">
        <f t="shared" si="207"/>
        <v>0</v>
      </c>
      <c r="K352" s="114">
        <f t="shared" si="209"/>
        <v>0</v>
      </c>
    </row>
    <row r="353" spans="1:11" s="3" customFormat="1" ht="15" x14ac:dyDescent="0.2">
      <c r="A353" s="40"/>
      <c r="B353" s="74" t="s">
        <v>39</v>
      </c>
      <c r="C353" s="41" t="s">
        <v>46</v>
      </c>
      <c r="D353" s="75">
        <v>14</v>
      </c>
      <c r="E353" s="76" t="s">
        <v>36</v>
      </c>
      <c r="F353" s="43"/>
      <c r="G353" s="43"/>
      <c r="H353" s="44">
        <f t="shared" ref="H353:H354" si="210">SUM(F353,G353)*D353</f>
        <v>0</v>
      </c>
      <c r="I353" s="113">
        <f t="shared" ref="I353:I354" si="211">TRUNC(F353*(1+$K$4),2)</f>
        <v>0</v>
      </c>
      <c r="J353" s="113">
        <f t="shared" ref="J353:J354" si="212">TRUNC(G353*(1+$K$4),2)</f>
        <v>0</v>
      </c>
      <c r="K353" s="114">
        <f t="shared" ref="K353:K354" si="213">SUM(I353:J353)*D353</f>
        <v>0</v>
      </c>
    </row>
    <row r="354" spans="1:11" s="3" customFormat="1" ht="15" x14ac:dyDescent="0.2">
      <c r="A354" s="45"/>
      <c r="B354" s="46" t="s">
        <v>40</v>
      </c>
      <c r="C354" s="47" t="s">
        <v>47</v>
      </c>
      <c r="D354" s="48">
        <v>14</v>
      </c>
      <c r="E354" s="49" t="s">
        <v>36</v>
      </c>
      <c r="F354" s="50"/>
      <c r="G354" s="50"/>
      <c r="H354" s="44">
        <f t="shared" si="210"/>
        <v>0</v>
      </c>
      <c r="I354" s="113">
        <f t="shared" si="211"/>
        <v>0</v>
      </c>
      <c r="J354" s="113">
        <f t="shared" si="212"/>
        <v>0</v>
      </c>
      <c r="K354" s="114">
        <f t="shared" si="213"/>
        <v>0</v>
      </c>
    </row>
    <row r="355" spans="1:11" s="3" customFormat="1" ht="15" x14ac:dyDescent="0.2">
      <c r="A355" s="21"/>
      <c r="B355" s="22"/>
      <c r="C355" s="51" t="s">
        <v>42</v>
      </c>
      <c r="D355" s="52"/>
      <c r="E355" s="51"/>
      <c r="F355" s="53">
        <f>SUMPRODUCT(D349:D354,F349:F354)</f>
        <v>0</v>
      </c>
      <c r="G355" s="53">
        <f>SUMPRODUCT(D349:D354,G349:G354)</f>
        <v>0</v>
      </c>
      <c r="H355" s="54">
        <f>SUM(H349:H354)</f>
        <v>0</v>
      </c>
      <c r="I355" s="53">
        <f>SUMPRODUCT(I349:I354,D349:D354)</f>
        <v>0</v>
      </c>
      <c r="J355" s="53">
        <f>SUMPRODUCT(J349:J354,D349:D354)</f>
        <v>0</v>
      </c>
      <c r="K355" s="54">
        <f>SUM(K349:K354)</f>
        <v>0</v>
      </c>
    </row>
    <row r="356" spans="1:11" s="3" customFormat="1" ht="15" x14ac:dyDescent="0.2">
      <c r="A356" s="56"/>
      <c r="B356" s="24" t="s">
        <v>43</v>
      </c>
      <c r="C356" s="25" t="s">
        <v>155</v>
      </c>
      <c r="D356" s="26"/>
      <c r="E356" s="25"/>
      <c r="F356" s="27"/>
      <c r="G356" s="57"/>
      <c r="H356" s="58"/>
      <c r="I356" s="59"/>
      <c r="J356" s="60"/>
      <c r="K356" s="61"/>
    </row>
    <row r="357" spans="1:11" s="3" customFormat="1" ht="75" x14ac:dyDescent="0.2">
      <c r="A357" s="33"/>
      <c r="B357" s="74">
        <v>1</v>
      </c>
      <c r="C357" s="41" t="s">
        <v>219</v>
      </c>
      <c r="D357" s="75">
        <v>6</v>
      </c>
      <c r="E357" s="76" t="s">
        <v>36</v>
      </c>
      <c r="F357" s="43"/>
      <c r="G357" s="43"/>
      <c r="H357" s="44">
        <f t="shared" ref="H357" si="214">SUM(F357,G357)*D357</f>
        <v>0</v>
      </c>
      <c r="I357" s="113">
        <f t="shared" ref="I357" si="215">TRUNC(F357*(1+$K$4),2)</f>
        <v>0</v>
      </c>
      <c r="J357" s="113">
        <f t="shared" ref="J357" si="216">TRUNC(G357*(1+$K$4),2)</f>
        <v>0</v>
      </c>
      <c r="K357" s="114">
        <f t="shared" ref="K357" si="217">SUM(I357:J357)*D357</f>
        <v>0</v>
      </c>
    </row>
    <row r="358" spans="1:11" s="3" customFormat="1" ht="15" x14ac:dyDescent="0.2">
      <c r="A358" s="21"/>
      <c r="B358" s="22"/>
      <c r="C358" s="51" t="s">
        <v>168</v>
      </c>
      <c r="D358" s="52"/>
      <c r="E358" s="51"/>
      <c r="F358" s="53" t="e">
        <f>SUMPRODUCT(D357,F357)</f>
        <v>#VALUE!</v>
      </c>
      <c r="G358" s="53" t="e">
        <f>SUMPRODUCT(D357,G357)</f>
        <v>#VALUE!</v>
      </c>
      <c r="H358" s="54">
        <f>H357</f>
        <v>0</v>
      </c>
      <c r="I358" s="53">
        <f>SUMPRODUCT(D357,I357)</f>
        <v>0</v>
      </c>
      <c r="J358" s="53">
        <f>SUMPRODUCT(D357,J357)</f>
        <v>0</v>
      </c>
      <c r="K358" s="54">
        <f>K357</f>
        <v>0</v>
      </c>
    </row>
    <row r="359" spans="1:11" s="3" customFormat="1" ht="15" x14ac:dyDescent="0.2">
      <c r="A359" s="56"/>
      <c r="B359" s="24" t="s">
        <v>44</v>
      </c>
      <c r="C359" s="25" t="s">
        <v>156</v>
      </c>
      <c r="D359" s="26"/>
      <c r="E359" s="25"/>
      <c r="F359" s="27"/>
      <c r="G359" s="57"/>
      <c r="H359" s="58"/>
      <c r="I359" s="59"/>
      <c r="J359" s="60"/>
      <c r="K359" s="61"/>
    </row>
    <row r="360" spans="1:11" s="3" customFormat="1" ht="15" x14ac:dyDescent="0.2">
      <c r="A360" s="33"/>
      <c r="B360" s="34">
        <v>1</v>
      </c>
      <c r="C360" s="35" t="s">
        <v>157</v>
      </c>
      <c r="D360" s="36"/>
      <c r="E360" s="35"/>
      <c r="F360" s="37"/>
      <c r="G360" s="37"/>
      <c r="H360" s="38"/>
      <c r="I360" s="55"/>
      <c r="J360" s="37"/>
      <c r="K360" s="38"/>
    </row>
    <row r="361" spans="1:11" s="3" customFormat="1" ht="30" x14ac:dyDescent="0.2">
      <c r="A361" s="115"/>
      <c r="B361" s="116" t="s">
        <v>10</v>
      </c>
      <c r="C361" s="116" t="s">
        <v>158</v>
      </c>
      <c r="D361" s="117"/>
      <c r="E361" s="118"/>
      <c r="F361" s="42"/>
      <c r="G361" s="42"/>
      <c r="H361" s="44"/>
      <c r="I361" s="113"/>
      <c r="J361" s="113"/>
      <c r="K361" s="114"/>
    </row>
    <row r="362" spans="1:11" s="3" customFormat="1" ht="15" x14ac:dyDescent="0.2">
      <c r="A362" s="40"/>
      <c r="B362" s="116" t="s">
        <v>45</v>
      </c>
      <c r="C362" s="116" t="s">
        <v>165</v>
      </c>
      <c r="D362" s="75">
        <v>50</v>
      </c>
      <c r="E362" s="76" t="s">
        <v>13</v>
      </c>
      <c r="F362" s="43"/>
      <c r="G362" s="43"/>
      <c r="H362" s="44">
        <f t="shared" ref="H362:H371" si="218">SUM(F362,G362)*D362</f>
        <v>0</v>
      </c>
      <c r="I362" s="113">
        <f t="shared" ref="I362:I371" si="219">TRUNC(F362*(1+$K$4),2)</f>
        <v>0</v>
      </c>
      <c r="J362" s="113">
        <f t="shared" ref="J362:J371" si="220">TRUNC(G362*(1+$K$4),2)</f>
        <v>0</v>
      </c>
      <c r="K362" s="114">
        <f t="shared" ref="K362:K371" si="221">SUM(I362:J362)*D362</f>
        <v>0</v>
      </c>
    </row>
    <row r="363" spans="1:11" s="3" customFormat="1" ht="45" x14ac:dyDescent="0.2">
      <c r="A363" s="40"/>
      <c r="B363" s="116" t="s">
        <v>11</v>
      </c>
      <c r="C363" s="116" t="s">
        <v>167</v>
      </c>
      <c r="D363" s="75">
        <v>1</v>
      </c>
      <c r="E363" s="76" t="s">
        <v>4</v>
      </c>
      <c r="F363" s="43"/>
      <c r="G363" s="43"/>
      <c r="H363" s="44">
        <f t="shared" si="218"/>
        <v>0</v>
      </c>
      <c r="I363" s="113">
        <f t="shared" si="219"/>
        <v>0</v>
      </c>
      <c r="J363" s="113">
        <f t="shared" si="220"/>
        <v>0</v>
      </c>
      <c r="K363" s="114">
        <f t="shared" si="221"/>
        <v>0</v>
      </c>
    </row>
    <row r="364" spans="1:11" s="3" customFormat="1" ht="15" x14ac:dyDescent="0.2">
      <c r="A364" s="40"/>
      <c r="B364" s="116" t="s">
        <v>24</v>
      </c>
      <c r="C364" s="116" t="s">
        <v>210</v>
      </c>
      <c r="D364" s="75">
        <v>36</v>
      </c>
      <c r="E364" s="76" t="s">
        <v>13</v>
      </c>
      <c r="F364" s="43"/>
      <c r="G364" s="43"/>
      <c r="H364" s="44">
        <f t="shared" si="218"/>
        <v>0</v>
      </c>
      <c r="I364" s="113">
        <f t="shared" si="219"/>
        <v>0</v>
      </c>
      <c r="J364" s="113">
        <f t="shared" si="220"/>
        <v>0</v>
      </c>
      <c r="K364" s="114">
        <f t="shared" si="221"/>
        <v>0</v>
      </c>
    </row>
    <row r="365" spans="1:11" s="3" customFormat="1" ht="15" x14ac:dyDescent="0.2">
      <c r="A365" s="40"/>
      <c r="B365" s="116" t="s">
        <v>26</v>
      </c>
      <c r="C365" s="116" t="s">
        <v>166</v>
      </c>
      <c r="D365" s="75">
        <v>5</v>
      </c>
      <c r="E365" s="76" t="s">
        <v>4</v>
      </c>
      <c r="F365" s="43"/>
      <c r="G365" s="43"/>
      <c r="H365" s="44">
        <f t="shared" si="218"/>
        <v>0</v>
      </c>
      <c r="I365" s="113">
        <f t="shared" si="219"/>
        <v>0</v>
      </c>
      <c r="J365" s="113">
        <f t="shared" si="220"/>
        <v>0</v>
      </c>
      <c r="K365" s="114">
        <f t="shared" si="221"/>
        <v>0</v>
      </c>
    </row>
    <row r="366" spans="1:11" s="3" customFormat="1" ht="15" x14ac:dyDescent="0.2">
      <c r="A366" s="119"/>
      <c r="B366" s="116" t="s">
        <v>25</v>
      </c>
      <c r="C366" s="116" t="s">
        <v>159</v>
      </c>
      <c r="D366" s="75">
        <v>1</v>
      </c>
      <c r="E366" s="76" t="s">
        <v>4</v>
      </c>
      <c r="F366" s="43"/>
      <c r="G366" s="43"/>
      <c r="H366" s="44">
        <f t="shared" si="218"/>
        <v>0</v>
      </c>
      <c r="I366" s="113">
        <f t="shared" si="219"/>
        <v>0</v>
      </c>
      <c r="J366" s="113">
        <f t="shared" si="220"/>
        <v>0</v>
      </c>
      <c r="K366" s="114">
        <f t="shared" si="221"/>
        <v>0</v>
      </c>
    </row>
    <row r="367" spans="1:11" s="3" customFormat="1" ht="30" x14ac:dyDescent="0.2">
      <c r="A367" s="40"/>
      <c r="B367" s="116" t="s">
        <v>27</v>
      </c>
      <c r="C367" s="116" t="s">
        <v>160</v>
      </c>
      <c r="D367" s="75">
        <v>1</v>
      </c>
      <c r="E367" s="76" t="s">
        <v>169</v>
      </c>
      <c r="F367" s="43"/>
      <c r="G367" s="43"/>
      <c r="H367" s="44">
        <f t="shared" si="218"/>
        <v>0</v>
      </c>
      <c r="I367" s="113">
        <f t="shared" si="219"/>
        <v>0</v>
      </c>
      <c r="J367" s="113">
        <f t="shared" si="220"/>
        <v>0</v>
      </c>
      <c r="K367" s="114">
        <f t="shared" si="221"/>
        <v>0</v>
      </c>
    </row>
    <row r="368" spans="1:11" s="3" customFormat="1" ht="30" x14ac:dyDescent="0.2">
      <c r="A368" s="40"/>
      <c r="B368" s="116" t="s">
        <v>29</v>
      </c>
      <c r="C368" s="116" t="s">
        <v>161</v>
      </c>
      <c r="D368" s="75">
        <v>11</v>
      </c>
      <c r="E368" s="76" t="s">
        <v>13</v>
      </c>
      <c r="F368" s="43"/>
      <c r="G368" s="43"/>
      <c r="H368" s="44">
        <f t="shared" si="218"/>
        <v>0</v>
      </c>
      <c r="I368" s="113">
        <f t="shared" si="219"/>
        <v>0</v>
      </c>
      <c r="J368" s="113">
        <f t="shared" si="220"/>
        <v>0</v>
      </c>
      <c r="K368" s="114">
        <f t="shared" si="221"/>
        <v>0</v>
      </c>
    </row>
    <row r="369" spans="1:11" s="3" customFormat="1" ht="75" x14ac:dyDescent="0.2">
      <c r="A369" s="40"/>
      <c r="B369" s="116" t="s">
        <v>30</v>
      </c>
      <c r="C369" s="116" t="s">
        <v>162</v>
      </c>
      <c r="D369" s="75">
        <v>17</v>
      </c>
      <c r="E369" s="76" t="s">
        <v>13</v>
      </c>
      <c r="F369" s="43"/>
      <c r="G369" s="43"/>
      <c r="H369" s="44">
        <f t="shared" si="218"/>
        <v>0</v>
      </c>
      <c r="I369" s="113">
        <f t="shared" si="219"/>
        <v>0</v>
      </c>
      <c r="J369" s="113">
        <f t="shared" si="220"/>
        <v>0</v>
      </c>
      <c r="K369" s="114">
        <f t="shared" si="221"/>
        <v>0</v>
      </c>
    </row>
    <row r="370" spans="1:11" s="3" customFormat="1" ht="30" x14ac:dyDescent="0.2">
      <c r="A370" s="40"/>
      <c r="B370" s="116" t="s">
        <v>31</v>
      </c>
      <c r="C370" s="116" t="s">
        <v>211</v>
      </c>
      <c r="D370" s="75">
        <v>1</v>
      </c>
      <c r="E370" s="76" t="s">
        <v>169</v>
      </c>
      <c r="F370" s="43"/>
      <c r="G370" s="43"/>
      <c r="H370" s="44">
        <f t="shared" si="218"/>
        <v>0</v>
      </c>
      <c r="I370" s="113">
        <f t="shared" si="219"/>
        <v>0</v>
      </c>
      <c r="J370" s="113">
        <f t="shared" si="220"/>
        <v>0</v>
      </c>
      <c r="K370" s="114">
        <f t="shared" si="221"/>
        <v>0</v>
      </c>
    </row>
    <row r="371" spans="1:11" s="3" customFormat="1" ht="15" x14ac:dyDescent="0.2">
      <c r="A371" s="40"/>
      <c r="B371" s="116" t="s">
        <v>28</v>
      </c>
      <c r="C371" s="116" t="s">
        <v>163</v>
      </c>
      <c r="D371" s="75">
        <v>1</v>
      </c>
      <c r="E371" s="76" t="s">
        <v>4</v>
      </c>
      <c r="F371" s="43"/>
      <c r="G371" s="43"/>
      <c r="H371" s="44">
        <f t="shared" si="218"/>
        <v>0</v>
      </c>
      <c r="I371" s="113">
        <f t="shared" si="219"/>
        <v>0</v>
      </c>
      <c r="J371" s="113">
        <f t="shared" si="220"/>
        <v>0</v>
      </c>
      <c r="K371" s="114">
        <f t="shared" si="221"/>
        <v>0</v>
      </c>
    </row>
    <row r="372" spans="1:11" s="3" customFormat="1" ht="15.75" thickBot="1" x14ac:dyDescent="0.25">
      <c r="A372" s="63"/>
      <c r="B372" s="64"/>
      <c r="C372" s="65" t="s">
        <v>49</v>
      </c>
      <c r="D372" s="66"/>
      <c r="E372" s="65"/>
      <c r="F372" s="67">
        <f>SUMPRODUCT(D362:D371,F362:F371)</f>
        <v>0</v>
      </c>
      <c r="G372" s="67">
        <f>SUMPRODUCT(D362:D371,G362:G371)</f>
        <v>0</v>
      </c>
      <c r="H372" s="68">
        <f>SUM(H362:H371)</f>
        <v>0</v>
      </c>
      <c r="I372" s="67">
        <f>SUMPRODUCT(D362:D371,I362:I371)</f>
        <v>0</v>
      </c>
      <c r="J372" s="67">
        <f>SUMPRODUCT(D362:D371,J362:J371)</f>
        <v>0</v>
      </c>
      <c r="K372" s="68">
        <f>SUM(K362:K371)</f>
        <v>0</v>
      </c>
    </row>
    <row r="373" spans="1:11" s="3" customFormat="1" ht="15.75" thickBot="1" x14ac:dyDescent="0.25">
      <c r="A373" s="85"/>
      <c r="B373" s="86"/>
      <c r="C373" s="87" t="s">
        <v>78</v>
      </c>
      <c r="D373" s="88"/>
      <c r="E373" s="87"/>
      <c r="F373" s="89" t="e">
        <f>F372+F358+F355</f>
        <v>#VALUE!</v>
      </c>
      <c r="G373" s="89" t="e">
        <f t="shared" ref="G373" si="222">G372+G358+G355</f>
        <v>#VALUE!</v>
      </c>
      <c r="H373" s="89">
        <f t="shared" ref="H373" si="223">H372+H358+H355</f>
        <v>0</v>
      </c>
      <c r="I373" s="89">
        <f t="shared" ref="I373" si="224">I372+I358+I355</f>
        <v>0</v>
      </c>
      <c r="J373" s="89">
        <f t="shared" ref="J373" si="225">J372+J358+J355</f>
        <v>0</v>
      </c>
      <c r="K373" s="89">
        <f t="shared" ref="K373" si="226">K372+K358+K355</f>
        <v>0</v>
      </c>
    </row>
    <row r="374" spans="1:11" s="3" customFormat="1" ht="15" x14ac:dyDescent="0.2">
      <c r="A374" s="81"/>
      <c r="B374" s="82"/>
      <c r="C374" s="103" t="s">
        <v>79</v>
      </c>
      <c r="D374" s="103"/>
      <c r="E374" s="103"/>
      <c r="F374" s="103"/>
      <c r="G374" s="103"/>
      <c r="H374" s="104"/>
      <c r="I374" s="83"/>
      <c r="J374" s="83"/>
      <c r="K374" s="84"/>
    </row>
    <row r="375" spans="1:11" s="3" customFormat="1" ht="15" x14ac:dyDescent="0.2">
      <c r="A375" s="23"/>
      <c r="B375" s="24" t="s">
        <v>33</v>
      </c>
      <c r="C375" s="25" t="s">
        <v>48</v>
      </c>
      <c r="D375" s="26"/>
      <c r="E375" s="25"/>
      <c r="F375" s="27"/>
      <c r="G375" s="28"/>
      <c r="H375" s="29"/>
      <c r="I375" s="30"/>
      <c r="J375" s="31"/>
      <c r="K375" s="32"/>
    </row>
    <row r="376" spans="1:11" s="3" customFormat="1" ht="15" x14ac:dyDescent="0.2">
      <c r="A376" s="33"/>
      <c r="B376" s="34" t="s">
        <v>34</v>
      </c>
      <c r="C376" s="35" t="s">
        <v>35</v>
      </c>
      <c r="D376" s="36"/>
      <c r="E376" s="35"/>
      <c r="F376" s="37"/>
      <c r="G376" s="37"/>
      <c r="H376" s="38"/>
      <c r="I376" s="39"/>
      <c r="J376" s="37"/>
      <c r="K376" s="38"/>
    </row>
    <row r="377" spans="1:11" s="3" customFormat="1" ht="15" x14ac:dyDescent="0.2">
      <c r="A377" s="40"/>
      <c r="B377" s="74" t="s">
        <v>10</v>
      </c>
      <c r="C377" s="41" t="s">
        <v>149</v>
      </c>
      <c r="D377" s="75">
        <v>1</v>
      </c>
      <c r="E377" s="76" t="s">
        <v>4</v>
      </c>
      <c r="F377" s="42" t="s">
        <v>23</v>
      </c>
      <c r="G377" s="43"/>
      <c r="H377" s="44">
        <f t="shared" ref="H377:H388" si="227">SUM(F377,G377)*D377</f>
        <v>0</v>
      </c>
      <c r="I377" s="112" t="s">
        <v>23</v>
      </c>
      <c r="J377" s="113">
        <f>TRUNC(G377*(1+$K$4),2)</f>
        <v>0</v>
      </c>
      <c r="K377" s="114">
        <f t="shared" ref="K377:K378" si="228">SUM(I377:J377)*D377</f>
        <v>0</v>
      </c>
    </row>
    <row r="378" spans="1:11" s="3" customFormat="1" ht="45" x14ac:dyDescent="0.2">
      <c r="A378" s="40"/>
      <c r="B378" s="74" t="s">
        <v>11</v>
      </c>
      <c r="C378" s="41" t="s">
        <v>208</v>
      </c>
      <c r="D378" s="75">
        <v>5</v>
      </c>
      <c r="E378" s="76" t="s">
        <v>37</v>
      </c>
      <c r="F378" s="42" t="s">
        <v>23</v>
      </c>
      <c r="G378" s="43"/>
      <c r="H378" s="44">
        <f t="shared" si="227"/>
        <v>0</v>
      </c>
      <c r="I378" s="112" t="s">
        <v>23</v>
      </c>
      <c r="J378" s="113">
        <f t="shared" ref="J378:J388" si="229">TRUNC(G378*(1+$K$4),2)</f>
        <v>0</v>
      </c>
      <c r="K378" s="114">
        <f t="shared" si="228"/>
        <v>0</v>
      </c>
    </row>
    <row r="379" spans="1:11" s="3" customFormat="1" ht="15" x14ac:dyDescent="0.2">
      <c r="A379" s="40"/>
      <c r="B379" s="34" t="s">
        <v>38</v>
      </c>
      <c r="C379" s="35" t="s">
        <v>172</v>
      </c>
      <c r="D379" s="75"/>
      <c r="E379" s="76"/>
      <c r="F379" s="42"/>
      <c r="G379" s="111"/>
      <c r="H379" s="44"/>
      <c r="I379" s="113"/>
      <c r="J379" s="113"/>
      <c r="K379" s="114"/>
    </row>
    <row r="380" spans="1:11" s="3" customFormat="1" ht="15" x14ac:dyDescent="0.2">
      <c r="A380" s="40"/>
      <c r="B380" s="74" t="s">
        <v>12</v>
      </c>
      <c r="C380" s="41" t="s">
        <v>175</v>
      </c>
      <c r="D380" s="75">
        <v>1</v>
      </c>
      <c r="E380" s="76" t="s">
        <v>4</v>
      </c>
      <c r="F380" s="42" t="s">
        <v>23</v>
      </c>
      <c r="G380" s="43"/>
      <c r="H380" s="44">
        <f t="shared" ref="H380:H386" si="230">SUM(F380,G380)*D380</f>
        <v>0</v>
      </c>
      <c r="I380" s="112" t="s">
        <v>23</v>
      </c>
      <c r="J380" s="113">
        <f t="shared" ref="J380:J384" si="231">TRUNC(G380*(1+$K$4),2)</f>
        <v>0</v>
      </c>
      <c r="K380" s="114">
        <f t="shared" ref="K380:K386" si="232">SUM(I380:J380)*D380</f>
        <v>0</v>
      </c>
    </row>
    <row r="381" spans="1:11" s="3" customFormat="1" ht="15" x14ac:dyDescent="0.2">
      <c r="A381" s="40"/>
      <c r="B381" s="74" t="s">
        <v>14</v>
      </c>
      <c r="C381" s="41" t="s">
        <v>176</v>
      </c>
      <c r="D381" s="75">
        <v>1</v>
      </c>
      <c r="E381" s="76" t="s">
        <v>4</v>
      </c>
      <c r="F381" s="42" t="s">
        <v>23</v>
      </c>
      <c r="G381" s="43"/>
      <c r="H381" s="44">
        <f t="shared" si="230"/>
        <v>0</v>
      </c>
      <c r="I381" s="112" t="s">
        <v>23</v>
      </c>
      <c r="J381" s="113">
        <f t="shared" si="231"/>
        <v>0</v>
      </c>
      <c r="K381" s="114">
        <f t="shared" si="232"/>
        <v>0</v>
      </c>
    </row>
    <row r="382" spans="1:11" s="3" customFormat="1" ht="15" x14ac:dyDescent="0.2">
      <c r="A382" s="40"/>
      <c r="B382" s="74" t="s">
        <v>15</v>
      </c>
      <c r="C382" s="41" t="s">
        <v>177</v>
      </c>
      <c r="D382" s="75">
        <v>1</v>
      </c>
      <c r="E382" s="76" t="s">
        <v>4</v>
      </c>
      <c r="F382" s="42" t="s">
        <v>23</v>
      </c>
      <c r="G382" s="43"/>
      <c r="H382" s="44">
        <f t="shared" si="230"/>
        <v>0</v>
      </c>
      <c r="I382" s="112" t="s">
        <v>23</v>
      </c>
      <c r="J382" s="113">
        <f t="shared" si="231"/>
        <v>0</v>
      </c>
      <c r="K382" s="114">
        <f t="shared" si="232"/>
        <v>0</v>
      </c>
    </row>
    <row r="383" spans="1:11" s="3" customFormat="1" ht="15" x14ac:dyDescent="0.2">
      <c r="A383" s="40"/>
      <c r="B383" s="74" t="s">
        <v>16</v>
      </c>
      <c r="C383" s="41" t="s">
        <v>178</v>
      </c>
      <c r="D383" s="75">
        <v>1</v>
      </c>
      <c r="E383" s="76" t="s">
        <v>4</v>
      </c>
      <c r="F383" s="42" t="s">
        <v>23</v>
      </c>
      <c r="G383" s="43"/>
      <c r="H383" s="44">
        <f t="shared" si="230"/>
        <v>0</v>
      </c>
      <c r="I383" s="112" t="s">
        <v>23</v>
      </c>
      <c r="J383" s="113">
        <f t="shared" si="231"/>
        <v>0</v>
      </c>
      <c r="K383" s="114">
        <f t="shared" si="232"/>
        <v>0</v>
      </c>
    </row>
    <row r="384" spans="1:11" s="3" customFormat="1" ht="15" x14ac:dyDescent="0.2">
      <c r="A384" s="40"/>
      <c r="B384" s="74" t="s">
        <v>17</v>
      </c>
      <c r="C384" s="41" t="s">
        <v>179</v>
      </c>
      <c r="D384" s="75">
        <v>1</v>
      </c>
      <c r="E384" s="76" t="s">
        <v>4</v>
      </c>
      <c r="F384" s="62"/>
      <c r="G384" s="43"/>
      <c r="H384" s="44">
        <f t="shared" si="230"/>
        <v>0</v>
      </c>
      <c r="I384" s="113">
        <f t="shared" ref="I384" si="233">TRUNC(F384*(1+$K$4),2)</f>
        <v>0</v>
      </c>
      <c r="J384" s="113">
        <f t="shared" si="231"/>
        <v>0</v>
      </c>
      <c r="K384" s="114">
        <f t="shared" si="232"/>
        <v>0</v>
      </c>
    </row>
    <row r="385" spans="1:11" s="3" customFormat="1" ht="15" x14ac:dyDescent="0.2">
      <c r="A385" s="40"/>
      <c r="B385" s="74" t="s">
        <v>32</v>
      </c>
      <c r="C385" s="41" t="s">
        <v>180</v>
      </c>
      <c r="D385" s="75">
        <v>1</v>
      </c>
      <c r="E385" s="76" t="s">
        <v>4</v>
      </c>
      <c r="F385" s="42" t="s">
        <v>23</v>
      </c>
      <c r="G385" s="43"/>
      <c r="H385" s="44">
        <f t="shared" si="230"/>
        <v>0</v>
      </c>
      <c r="I385" s="112" t="s">
        <v>23</v>
      </c>
      <c r="J385" s="113">
        <f>TRUNC(G385*(1+$K$4),2)</f>
        <v>0</v>
      </c>
      <c r="K385" s="114">
        <f t="shared" si="232"/>
        <v>0</v>
      </c>
    </row>
    <row r="386" spans="1:11" s="3" customFormat="1" ht="15" x14ac:dyDescent="0.2">
      <c r="A386" s="40"/>
      <c r="B386" s="74" t="s">
        <v>39</v>
      </c>
      <c r="C386" s="41" t="s">
        <v>250</v>
      </c>
      <c r="D386" s="75">
        <v>2</v>
      </c>
      <c r="E386" s="76" t="s">
        <v>4</v>
      </c>
      <c r="F386" s="62"/>
      <c r="G386" s="43"/>
      <c r="H386" s="44">
        <f t="shared" si="230"/>
        <v>0</v>
      </c>
      <c r="I386" s="113">
        <f t="shared" ref="I386" si="234">TRUNC(F386*(1+$K$4),2)</f>
        <v>0</v>
      </c>
      <c r="J386" s="113">
        <f t="shared" ref="J386" si="235">TRUNC(G386*(1+$K$4),2)</f>
        <v>0</v>
      </c>
      <c r="K386" s="114">
        <f t="shared" si="232"/>
        <v>0</v>
      </c>
    </row>
    <row r="387" spans="1:11" s="3" customFormat="1" ht="15" x14ac:dyDescent="0.2">
      <c r="A387" s="40"/>
      <c r="B387" s="74" t="s">
        <v>40</v>
      </c>
      <c r="C387" s="41" t="s">
        <v>46</v>
      </c>
      <c r="D387" s="75">
        <v>14</v>
      </c>
      <c r="E387" s="76" t="s">
        <v>36</v>
      </c>
      <c r="F387" s="43"/>
      <c r="G387" s="43"/>
      <c r="H387" s="44">
        <f t="shared" si="227"/>
        <v>0</v>
      </c>
      <c r="I387" s="113">
        <f t="shared" ref="I387:I388" si="236">TRUNC(F387*(1+$K$4),2)</f>
        <v>0</v>
      </c>
      <c r="J387" s="113">
        <f t="shared" si="229"/>
        <v>0</v>
      </c>
      <c r="K387" s="114">
        <f t="shared" ref="K387:K388" si="237">SUM(I387:J387)*D387</f>
        <v>0</v>
      </c>
    </row>
    <row r="388" spans="1:11" s="3" customFormat="1" ht="15" x14ac:dyDescent="0.2">
      <c r="A388" s="45"/>
      <c r="B388" s="46" t="s">
        <v>41</v>
      </c>
      <c r="C388" s="47" t="s">
        <v>47</v>
      </c>
      <c r="D388" s="48">
        <v>14</v>
      </c>
      <c r="E388" s="49" t="s">
        <v>36</v>
      </c>
      <c r="F388" s="50"/>
      <c r="G388" s="50"/>
      <c r="H388" s="44">
        <f t="shared" si="227"/>
        <v>0</v>
      </c>
      <c r="I388" s="113">
        <f t="shared" si="236"/>
        <v>0</v>
      </c>
      <c r="J388" s="113">
        <f t="shared" si="229"/>
        <v>0</v>
      </c>
      <c r="K388" s="114">
        <f t="shared" si="237"/>
        <v>0</v>
      </c>
    </row>
    <row r="389" spans="1:11" s="3" customFormat="1" ht="15" x14ac:dyDescent="0.2">
      <c r="A389" s="21"/>
      <c r="B389" s="22"/>
      <c r="C389" s="51" t="s">
        <v>42</v>
      </c>
      <c r="D389" s="52"/>
      <c r="E389" s="51"/>
      <c r="F389" s="53">
        <f>SUMPRODUCT(D377:D388,F377:F388)</f>
        <v>0</v>
      </c>
      <c r="G389" s="53">
        <f>SUMPRODUCT(D377:D388,G377:G388)</f>
        <v>0</v>
      </c>
      <c r="H389" s="54">
        <f>SUM(H377:H388)</f>
        <v>0</v>
      </c>
      <c r="I389" s="53">
        <f>SUMPRODUCT(I377:I388,D377:D388)</f>
        <v>0</v>
      </c>
      <c r="J389" s="53">
        <f>SUMPRODUCT(J377:J388,D377:D388)</f>
        <v>0</v>
      </c>
      <c r="K389" s="54">
        <f>SUM(K377:K388)</f>
        <v>0</v>
      </c>
    </row>
    <row r="390" spans="1:11" s="3" customFormat="1" ht="15" x14ac:dyDescent="0.2">
      <c r="A390" s="56"/>
      <c r="B390" s="24" t="s">
        <v>43</v>
      </c>
      <c r="C390" s="25" t="s">
        <v>155</v>
      </c>
      <c r="D390" s="26"/>
      <c r="E390" s="25"/>
      <c r="F390" s="27"/>
      <c r="G390" s="57"/>
      <c r="H390" s="58"/>
      <c r="I390" s="59"/>
      <c r="J390" s="60"/>
      <c r="K390" s="61"/>
    </row>
    <row r="391" spans="1:11" s="3" customFormat="1" ht="75" x14ac:dyDescent="0.2">
      <c r="A391" s="33"/>
      <c r="B391" s="74">
        <v>1</v>
      </c>
      <c r="C391" s="41" t="s">
        <v>218</v>
      </c>
      <c r="D391" s="75">
        <v>10</v>
      </c>
      <c r="E391" s="76" t="s">
        <v>36</v>
      </c>
      <c r="F391" s="43"/>
      <c r="G391" s="43"/>
      <c r="H391" s="44">
        <f t="shared" ref="H391" si="238">SUM(F391,G391)*D391</f>
        <v>0</v>
      </c>
      <c r="I391" s="113">
        <f t="shared" ref="I391" si="239">TRUNC(F391*(1+$K$4),2)</f>
        <v>0</v>
      </c>
      <c r="J391" s="113">
        <f t="shared" ref="J391" si="240">TRUNC(G391*(1+$K$4),2)</f>
        <v>0</v>
      </c>
      <c r="K391" s="114">
        <f t="shared" ref="K391" si="241">SUM(I391:J391)*D391</f>
        <v>0</v>
      </c>
    </row>
    <row r="392" spans="1:11" s="3" customFormat="1" ht="15" x14ac:dyDescent="0.2">
      <c r="A392" s="21"/>
      <c r="B392" s="22"/>
      <c r="C392" s="51" t="s">
        <v>168</v>
      </c>
      <c r="D392" s="52"/>
      <c r="E392" s="51"/>
      <c r="F392" s="53" t="e">
        <f>SUMPRODUCT(D391,F391)</f>
        <v>#VALUE!</v>
      </c>
      <c r="G392" s="53" t="e">
        <f>SUMPRODUCT(D391,G391)</f>
        <v>#VALUE!</v>
      </c>
      <c r="H392" s="54">
        <f>H391</f>
        <v>0</v>
      </c>
      <c r="I392" s="53">
        <f>SUMPRODUCT(D391,I391)</f>
        <v>0</v>
      </c>
      <c r="J392" s="53">
        <f>SUMPRODUCT(D391,J391)</f>
        <v>0</v>
      </c>
      <c r="K392" s="54">
        <f>K391</f>
        <v>0</v>
      </c>
    </row>
    <row r="393" spans="1:11" s="3" customFormat="1" ht="15" x14ac:dyDescent="0.2">
      <c r="A393" s="56"/>
      <c r="B393" s="24" t="s">
        <v>44</v>
      </c>
      <c r="C393" s="25" t="s">
        <v>156</v>
      </c>
      <c r="D393" s="26"/>
      <c r="E393" s="25"/>
      <c r="F393" s="27"/>
      <c r="G393" s="57"/>
      <c r="H393" s="58"/>
      <c r="I393" s="59"/>
      <c r="J393" s="60"/>
      <c r="K393" s="61"/>
    </row>
    <row r="394" spans="1:11" s="3" customFormat="1" ht="15" x14ac:dyDescent="0.2">
      <c r="A394" s="33"/>
      <c r="B394" s="34">
        <v>1</v>
      </c>
      <c r="C394" s="35" t="s">
        <v>157</v>
      </c>
      <c r="D394" s="36"/>
      <c r="E394" s="35"/>
      <c r="F394" s="37"/>
      <c r="G394" s="37"/>
      <c r="H394" s="38"/>
      <c r="I394" s="55"/>
      <c r="J394" s="37"/>
      <c r="K394" s="38"/>
    </row>
    <row r="395" spans="1:11" s="3" customFormat="1" ht="30" x14ac:dyDescent="0.2">
      <c r="A395" s="115"/>
      <c r="B395" s="116" t="s">
        <v>10</v>
      </c>
      <c r="C395" s="116" t="s">
        <v>158</v>
      </c>
      <c r="D395" s="117"/>
      <c r="E395" s="118"/>
      <c r="F395" s="42"/>
      <c r="G395" s="42"/>
      <c r="H395" s="44"/>
      <c r="I395" s="113"/>
      <c r="J395" s="113"/>
      <c r="K395" s="114"/>
    </row>
    <row r="396" spans="1:11" s="3" customFormat="1" ht="15" x14ac:dyDescent="0.2">
      <c r="A396" s="40"/>
      <c r="B396" s="116" t="s">
        <v>45</v>
      </c>
      <c r="C396" s="116" t="s">
        <v>165</v>
      </c>
      <c r="D396" s="75">
        <v>65</v>
      </c>
      <c r="E396" s="76" t="s">
        <v>13</v>
      </c>
      <c r="F396" s="43"/>
      <c r="G396" s="43"/>
      <c r="H396" s="44">
        <f t="shared" ref="H396:H405" si="242">SUM(F396,G396)*D396</f>
        <v>0</v>
      </c>
      <c r="I396" s="113">
        <f t="shared" ref="I396:I405" si="243">TRUNC(F396*(1+$K$4),2)</f>
        <v>0</v>
      </c>
      <c r="J396" s="113">
        <f t="shared" ref="J396:J405" si="244">TRUNC(G396*(1+$K$4),2)</f>
        <v>0</v>
      </c>
      <c r="K396" s="114">
        <f t="shared" ref="K396:K405" si="245">SUM(I396:J396)*D396</f>
        <v>0</v>
      </c>
    </row>
    <row r="397" spans="1:11" s="3" customFormat="1" ht="45" x14ac:dyDescent="0.2">
      <c r="A397" s="40"/>
      <c r="B397" s="116" t="s">
        <v>11</v>
      </c>
      <c r="C397" s="116" t="s">
        <v>167</v>
      </c>
      <c r="D397" s="75">
        <v>1</v>
      </c>
      <c r="E397" s="76" t="s">
        <v>4</v>
      </c>
      <c r="F397" s="62"/>
      <c r="G397" s="43"/>
      <c r="H397" s="44">
        <f t="shared" si="242"/>
        <v>0</v>
      </c>
      <c r="I397" s="113">
        <f t="shared" si="243"/>
        <v>0</v>
      </c>
      <c r="J397" s="113">
        <f t="shared" si="244"/>
        <v>0</v>
      </c>
      <c r="K397" s="114">
        <f t="shared" si="245"/>
        <v>0</v>
      </c>
    </row>
    <row r="398" spans="1:11" s="3" customFormat="1" ht="15" x14ac:dyDescent="0.2">
      <c r="A398" s="40"/>
      <c r="B398" s="116" t="s">
        <v>24</v>
      </c>
      <c r="C398" s="116" t="s">
        <v>210</v>
      </c>
      <c r="D398" s="75">
        <v>46</v>
      </c>
      <c r="E398" s="76" t="s">
        <v>13</v>
      </c>
      <c r="F398" s="43"/>
      <c r="G398" s="43"/>
      <c r="H398" s="44">
        <f t="shared" si="242"/>
        <v>0</v>
      </c>
      <c r="I398" s="113">
        <f t="shared" si="243"/>
        <v>0</v>
      </c>
      <c r="J398" s="113">
        <f t="shared" si="244"/>
        <v>0</v>
      </c>
      <c r="K398" s="114">
        <f t="shared" si="245"/>
        <v>0</v>
      </c>
    </row>
    <row r="399" spans="1:11" s="3" customFormat="1" ht="15" x14ac:dyDescent="0.2">
      <c r="A399" s="40"/>
      <c r="B399" s="116" t="s">
        <v>26</v>
      </c>
      <c r="C399" s="116" t="s">
        <v>166</v>
      </c>
      <c r="D399" s="75">
        <v>6</v>
      </c>
      <c r="E399" s="76" t="s">
        <v>4</v>
      </c>
      <c r="F399" s="43"/>
      <c r="G399" s="43"/>
      <c r="H399" s="44">
        <f t="shared" si="242"/>
        <v>0</v>
      </c>
      <c r="I399" s="113">
        <f t="shared" si="243"/>
        <v>0</v>
      </c>
      <c r="J399" s="113">
        <f t="shared" si="244"/>
        <v>0</v>
      </c>
      <c r="K399" s="114">
        <f t="shared" si="245"/>
        <v>0</v>
      </c>
    </row>
    <row r="400" spans="1:11" s="3" customFormat="1" ht="15" x14ac:dyDescent="0.2">
      <c r="A400" s="119"/>
      <c r="B400" s="116" t="s">
        <v>25</v>
      </c>
      <c r="C400" s="116" t="s">
        <v>159</v>
      </c>
      <c r="D400" s="75">
        <v>1</v>
      </c>
      <c r="E400" s="76" t="s">
        <v>4</v>
      </c>
      <c r="F400" s="43"/>
      <c r="G400" s="43"/>
      <c r="H400" s="44">
        <f t="shared" si="242"/>
        <v>0</v>
      </c>
      <c r="I400" s="113">
        <f t="shared" si="243"/>
        <v>0</v>
      </c>
      <c r="J400" s="113">
        <f t="shared" si="244"/>
        <v>0</v>
      </c>
      <c r="K400" s="114">
        <f t="shared" si="245"/>
        <v>0</v>
      </c>
    </row>
    <row r="401" spans="1:11" s="3" customFormat="1" ht="30" x14ac:dyDescent="0.2">
      <c r="A401" s="40"/>
      <c r="B401" s="116" t="s">
        <v>27</v>
      </c>
      <c r="C401" s="116" t="s">
        <v>160</v>
      </c>
      <c r="D401" s="75">
        <v>1</v>
      </c>
      <c r="E401" s="76" t="s">
        <v>169</v>
      </c>
      <c r="F401" s="43"/>
      <c r="G401" s="43"/>
      <c r="H401" s="44">
        <f t="shared" si="242"/>
        <v>0</v>
      </c>
      <c r="I401" s="113">
        <f t="shared" si="243"/>
        <v>0</v>
      </c>
      <c r="J401" s="113">
        <f t="shared" si="244"/>
        <v>0</v>
      </c>
      <c r="K401" s="114">
        <f t="shared" si="245"/>
        <v>0</v>
      </c>
    </row>
    <row r="402" spans="1:11" s="3" customFormat="1" ht="30" x14ac:dyDescent="0.2">
      <c r="A402" s="40"/>
      <c r="B402" s="116" t="s">
        <v>29</v>
      </c>
      <c r="C402" s="116" t="s">
        <v>161</v>
      </c>
      <c r="D402" s="75">
        <v>17</v>
      </c>
      <c r="E402" s="76" t="s">
        <v>13</v>
      </c>
      <c r="F402" s="43"/>
      <c r="G402" s="43"/>
      <c r="H402" s="44">
        <f t="shared" si="242"/>
        <v>0</v>
      </c>
      <c r="I402" s="113">
        <f t="shared" si="243"/>
        <v>0</v>
      </c>
      <c r="J402" s="113">
        <f t="shared" si="244"/>
        <v>0</v>
      </c>
      <c r="K402" s="114">
        <f t="shared" si="245"/>
        <v>0</v>
      </c>
    </row>
    <row r="403" spans="1:11" s="3" customFormat="1" ht="75" x14ac:dyDescent="0.2">
      <c r="A403" s="40"/>
      <c r="B403" s="116" t="s">
        <v>30</v>
      </c>
      <c r="C403" s="116" t="s">
        <v>162</v>
      </c>
      <c r="D403" s="75">
        <v>20</v>
      </c>
      <c r="E403" s="76" t="s">
        <v>13</v>
      </c>
      <c r="F403" s="43"/>
      <c r="G403" s="43"/>
      <c r="H403" s="44">
        <f t="shared" si="242"/>
        <v>0</v>
      </c>
      <c r="I403" s="113">
        <f t="shared" si="243"/>
        <v>0</v>
      </c>
      <c r="J403" s="113">
        <f t="shared" si="244"/>
        <v>0</v>
      </c>
      <c r="K403" s="114">
        <f t="shared" si="245"/>
        <v>0</v>
      </c>
    </row>
    <row r="404" spans="1:11" s="3" customFormat="1" ht="30" x14ac:dyDescent="0.2">
      <c r="A404" s="40"/>
      <c r="B404" s="116" t="s">
        <v>31</v>
      </c>
      <c r="C404" s="116" t="s">
        <v>211</v>
      </c>
      <c r="D404" s="75">
        <v>1</v>
      </c>
      <c r="E404" s="76" t="s">
        <v>169</v>
      </c>
      <c r="F404" s="43"/>
      <c r="G404" s="43"/>
      <c r="H404" s="44">
        <f t="shared" si="242"/>
        <v>0</v>
      </c>
      <c r="I404" s="113">
        <f t="shared" si="243"/>
        <v>0</v>
      </c>
      <c r="J404" s="113">
        <f t="shared" si="244"/>
        <v>0</v>
      </c>
      <c r="K404" s="114">
        <f t="shared" si="245"/>
        <v>0</v>
      </c>
    </row>
    <row r="405" spans="1:11" s="3" customFormat="1" ht="15" x14ac:dyDescent="0.2">
      <c r="A405" s="40"/>
      <c r="B405" s="116" t="s">
        <v>28</v>
      </c>
      <c r="C405" s="116" t="s">
        <v>163</v>
      </c>
      <c r="D405" s="75">
        <v>1</v>
      </c>
      <c r="E405" s="76" t="s">
        <v>4</v>
      </c>
      <c r="F405" s="43"/>
      <c r="G405" s="43"/>
      <c r="H405" s="44">
        <f t="shared" si="242"/>
        <v>0</v>
      </c>
      <c r="I405" s="113">
        <f t="shared" si="243"/>
        <v>0</v>
      </c>
      <c r="J405" s="113">
        <f t="shared" si="244"/>
        <v>0</v>
      </c>
      <c r="K405" s="114">
        <f t="shared" si="245"/>
        <v>0</v>
      </c>
    </row>
    <row r="406" spans="1:11" s="3" customFormat="1" ht="15.75" thickBot="1" x14ac:dyDescent="0.25">
      <c r="A406" s="63"/>
      <c r="B406" s="64"/>
      <c r="C406" s="65" t="s">
        <v>49</v>
      </c>
      <c r="D406" s="66"/>
      <c r="E406" s="65"/>
      <c r="F406" s="67">
        <f>SUMPRODUCT(D396:D405,F396:F405)</f>
        <v>0</v>
      </c>
      <c r="G406" s="67">
        <f>SUMPRODUCT(D396:D405,G396:G405)</f>
        <v>0</v>
      </c>
      <c r="H406" s="68">
        <f>SUM(H396:H405)</f>
        <v>0</v>
      </c>
      <c r="I406" s="67">
        <f>SUMPRODUCT(D396:D405,I396:I405)</f>
        <v>0</v>
      </c>
      <c r="J406" s="67">
        <f>SUMPRODUCT(D396:D405,J396:J405)</f>
        <v>0</v>
      </c>
      <c r="K406" s="68">
        <f>SUM(K396:K405)</f>
        <v>0</v>
      </c>
    </row>
    <row r="407" spans="1:11" s="3" customFormat="1" ht="15.75" thickBot="1" x14ac:dyDescent="0.25">
      <c r="A407" s="85"/>
      <c r="B407" s="86"/>
      <c r="C407" s="87" t="s">
        <v>80</v>
      </c>
      <c r="D407" s="88"/>
      <c r="E407" s="87"/>
      <c r="F407" s="89" t="e">
        <f>F406+F392+F389</f>
        <v>#VALUE!</v>
      </c>
      <c r="G407" s="89" t="e">
        <f t="shared" ref="G407:K407" si="246">G406+G392+G389</f>
        <v>#VALUE!</v>
      </c>
      <c r="H407" s="89">
        <f t="shared" si="246"/>
        <v>0</v>
      </c>
      <c r="I407" s="89">
        <f t="shared" si="246"/>
        <v>0</v>
      </c>
      <c r="J407" s="89">
        <f t="shared" si="246"/>
        <v>0</v>
      </c>
      <c r="K407" s="89">
        <f t="shared" si="246"/>
        <v>0</v>
      </c>
    </row>
    <row r="408" spans="1:11" s="3" customFormat="1" ht="15.75" thickBot="1" x14ac:dyDescent="0.25">
      <c r="A408" s="90"/>
      <c r="B408" s="91"/>
      <c r="C408" s="92" t="s">
        <v>81</v>
      </c>
      <c r="D408" s="93"/>
      <c r="E408" s="92"/>
      <c r="F408" s="94" t="e">
        <f t="shared" ref="F408:K408" si="247">F407+F373+F311+F271+F345</f>
        <v>#VALUE!</v>
      </c>
      <c r="G408" s="94" t="e">
        <f t="shared" si="247"/>
        <v>#VALUE!</v>
      </c>
      <c r="H408" s="94">
        <f t="shared" si="247"/>
        <v>0</v>
      </c>
      <c r="I408" s="94">
        <f t="shared" si="247"/>
        <v>0</v>
      </c>
      <c r="J408" s="94">
        <f t="shared" si="247"/>
        <v>0</v>
      </c>
      <c r="K408" s="94">
        <f t="shared" si="247"/>
        <v>0</v>
      </c>
    </row>
    <row r="409" spans="1:11" s="3" customFormat="1" ht="15.75" thickTop="1" x14ac:dyDescent="0.2">
      <c r="A409" s="99">
        <v>3</v>
      </c>
      <c r="B409" s="100"/>
      <c r="C409" s="133" t="s">
        <v>192</v>
      </c>
      <c r="D409" s="133"/>
      <c r="E409" s="133"/>
      <c r="F409" s="133"/>
      <c r="G409" s="133"/>
      <c r="H409" s="133"/>
      <c r="I409" s="101"/>
      <c r="J409" s="101"/>
      <c r="K409" s="102"/>
    </row>
    <row r="410" spans="1:11" s="3" customFormat="1" ht="15" x14ac:dyDescent="0.2">
      <c r="A410" s="77"/>
      <c r="B410" s="78"/>
      <c r="C410" s="136" t="s">
        <v>82</v>
      </c>
      <c r="D410" s="136"/>
      <c r="E410" s="136"/>
      <c r="F410" s="136"/>
      <c r="G410" s="136"/>
      <c r="H410" s="137"/>
      <c r="I410" s="79"/>
      <c r="J410" s="79"/>
      <c r="K410" s="80"/>
    </row>
    <row r="411" spans="1:11" s="3" customFormat="1" ht="15" x14ac:dyDescent="0.2">
      <c r="A411" s="23"/>
      <c r="B411" s="24" t="s">
        <v>33</v>
      </c>
      <c r="C411" s="25" t="s">
        <v>48</v>
      </c>
      <c r="D411" s="26"/>
      <c r="E411" s="25"/>
      <c r="F411" s="27"/>
      <c r="G411" s="28"/>
      <c r="H411" s="29"/>
      <c r="I411" s="30"/>
      <c r="J411" s="31"/>
      <c r="K411" s="32"/>
    </row>
    <row r="412" spans="1:11" s="3" customFormat="1" ht="15" x14ac:dyDescent="0.2">
      <c r="A412" s="33"/>
      <c r="B412" s="34" t="s">
        <v>34</v>
      </c>
      <c r="C412" s="35" t="s">
        <v>35</v>
      </c>
      <c r="D412" s="36"/>
      <c r="E412" s="35"/>
      <c r="F412" s="37"/>
      <c r="G412" s="37"/>
      <c r="H412" s="38"/>
      <c r="I412" s="39"/>
      <c r="J412" s="37"/>
      <c r="K412" s="38"/>
    </row>
    <row r="413" spans="1:11" s="3" customFormat="1" ht="15" x14ac:dyDescent="0.2">
      <c r="A413" s="40"/>
      <c r="B413" s="74" t="s">
        <v>10</v>
      </c>
      <c r="C413" s="41" t="s">
        <v>149</v>
      </c>
      <c r="D413" s="75">
        <v>1</v>
      </c>
      <c r="E413" s="76" t="s">
        <v>4</v>
      </c>
      <c r="F413" s="42" t="s">
        <v>23</v>
      </c>
      <c r="G413" s="43"/>
      <c r="H413" s="44">
        <f t="shared" ref="H413:H415" si="248">SUM(F413,G413)*D413</f>
        <v>0</v>
      </c>
      <c r="I413" s="112" t="s">
        <v>23</v>
      </c>
      <c r="J413" s="113">
        <f>TRUNC(G413*(1+$K$4),2)</f>
        <v>0</v>
      </c>
      <c r="K413" s="114">
        <f t="shared" ref="K413:K415" si="249">SUM(I413:J413)*D413</f>
        <v>0</v>
      </c>
    </row>
    <row r="414" spans="1:11" s="3" customFormat="1" ht="45" x14ac:dyDescent="0.2">
      <c r="A414" s="40"/>
      <c r="B414" s="74" t="s">
        <v>11</v>
      </c>
      <c r="C414" s="41" t="s">
        <v>208</v>
      </c>
      <c r="D414" s="75">
        <v>5</v>
      </c>
      <c r="E414" s="76" t="s">
        <v>37</v>
      </c>
      <c r="F414" s="42" t="s">
        <v>23</v>
      </c>
      <c r="G414" s="43"/>
      <c r="H414" s="44">
        <f t="shared" si="248"/>
        <v>0</v>
      </c>
      <c r="I414" s="112" t="s">
        <v>23</v>
      </c>
      <c r="J414" s="113">
        <f t="shared" ref="J414:J415" si="250">TRUNC(G414*(1+$K$4),2)</f>
        <v>0</v>
      </c>
      <c r="K414" s="114">
        <f t="shared" si="249"/>
        <v>0</v>
      </c>
    </row>
    <row r="415" spans="1:11" s="3" customFormat="1" ht="15" x14ac:dyDescent="0.2">
      <c r="A415" s="40"/>
      <c r="B415" s="74" t="s">
        <v>24</v>
      </c>
      <c r="C415" s="41" t="s">
        <v>181</v>
      </c>
      <c r="D415" s="75">
        <v>2</v>
      </c>
      <c r="E415" s="76" t="s">
        <v>36</v>
      </c>
      <c r="F415" s="62"/>
      <c r="G415" s="43"/>
      <c r="H415" s="44">
        <f t="shared" si="248"/>
        <v>0</v>
      </c>
      <c r="I415" s="113">
        <f t="shared" ref="I415" si="251">TRUNC(F415*(1+$K$4),2)</f>
        <v>0</v>
      </c>
      <c r="J415" s="113">
        <f t="shared" si="250"/>
        <v>0</v>
      </c>
      <c r="K415" s="114">
        <f t="shared" si="249"/>
        <v>0</v>
      </c>
    </row>
    <row r="416" spans="1:11" s="3" customFormat="1" ht="15" x14ac:dyDescent="0.2">
      <c r="A416" s="33"/>
      <c r="B416" s="34" t="s">
        <v>38</v>
      </c>
      <c r="C416" s="35" t="s">
        <v>151</v>
      </c>
      <c r="D416" s="36"/>
      <c r="E416" s="35"/>
      <c r="F416" s="37"/>
      <c r="G416" s="37"/>
      <c r="H416" s="38"/>
      <c r="I416" s="39"/>
      <c r="J416" s="37"/>
      <c r="K416" s="38"/>
    </row>
    <row r="417" spans="1:11" s="3" customFormat="1" ht="30" x14ac:dyDescent="0.2">
      <c r="A417" s="40"/>
      <c r="B417" s="74" t="s">
        <v>12</v>
      </c>
      <c r="C417" s="41" t="s">
        <v>164</v>
      </c>
      <c r="D417" s="75">
        <v>18</v>
      </c>
      <c r="E417" s="76" t="s">
        <v>36</v>
      </c>
      <c r="F417" s="62"/>
      <c r="G417" s="43"/>
      <c r="H417" s="44">
        <f t="shared" ref="H417:H421" si="252">SUM(F417,G417)*D417</f>
        <v>0</v>
      </c>
      <c r="I417" s="113">
        <f t="shared" ref="I417:I421" si="253">TRUNC(F417*(1+$K$4),2)</f>
        <v>0</v>
      </c>
      <c r="J417" s="113">
        <f t="shared" ref="J417:J421" si="254">TRUNC(G417*(1+$K$4),2)</f>
        <v>0</v>
      </c>
      <c r="K417" s="114">
        <f t="shared" ref="K417:K421" si="255">SUM(I417:J417)*D417</f>
        <v>0</v>
      </c>
    </row>
    <row r="418" spans="1:11" s="3" customFormat="1" ht="15" x14ac:dyDescent="0.2">
      <c r="A418" s="40"/>
      <c r="B418" s="74" t="s">
        <v>14</v>
      </c>
      <c r="C418" s="41" t="s">
        <v>209</v>
      </c>
      <c r="D418" s="75">
        <v>12</v>
      </c>
      <c r="E418" s="76" t="s">
        <v>13</v>
      </c>
      <c r="F418" s="62"/>
      <c r="G418" s="43"/>
      <c r="H418" s="44">
        <f t="shared" si="252"/>
        <v>0</v>
      </c>
      <c r="I418" s="113">
        <f t="shared" si="253"/>
        <v>0</v>
      </c>
      <c r="J418" s="113">
        <f t="shared" si="254"/>
        <v>0</v>
      </c>
      <c r="K418" s="114">
        <f t="shared" si="255"/>
        <v>0</v>
      </c>
    </row>
    <row r="419" spans="1:11" s="3" customFormat="1" ht="15" x14ac:dyDescent="0.2">
      <c r="A419" s="40"/>
      <c r="B419" s="74" t="s">
        <v>15</v>
      </c>
      <c r="C419" s="41" t="s">
        <v>152</v>
      </c>
      <c r="D419" s="75">
        <v>1</v>
      </c>
      <c r="E419" s="76" t="s">
        <v>36</v>
      </c>
      <c r="F419" s="62"/>
      <c r="G419" s="43"/>
      <c r="H419" s="44">
        <f t="shared" si="252"/>
        <v>0</v>
      </c>
      <c r="I419" s="113">
        <f t="shared" si="253"/>
        <v>0</v>
      </c>
      <c r="J419" s="113">
        <f t="shared" si="254"/>
        <v>0</v>
      </c>
      <c r="K419" s="114">
        <f t="shared" si="255"/>
        <v>0</v>
      </c>
    </row>
    <row r="420" spans="1:11" s="3" customFormat="1" ht="15" x14ac:dyDescent="0.2">
      <c r="A420" s="40"/>
      <c r="B420" s="74" t="s">
        <v>16</v>
      </c>
      <c r="C420" s="41" t="s">
        <v>153</v>
      </c>
      <c r="D420" s="75">
        <v>12</v>
      </c>
      <c r="E420" s="76" t="s">
        <v>4</v>
      </c>
      <c r="F420" s="62"/>
      <c r="G420" s="43"/>
      <c r="H420" s="44">
        <f t="shared" si="252"/>
        <v>0</v>
      </c>
      <c r="I420" s="113">
        <f t="shared" si="253"/>
        <v>0</v>
      </c>
      <c r="J420" s="113">
        <f t="shared" si="254"/>
        <v>0</v>
      </c>
      <c r="K420" s="114">
        <f t="shared" si="255"/>
        <v>0</v>
      </c>
    </row>
    <row r="421" spans="1:11" s="3" customFormat="1" ht="30" x14ac:dyDescent="0.2">
      <c r="A421" s="40"/>
      <c r="B421" s="74" t="s">
        <v>17</v>
      </c>
      <c r="C421" s="41" t="s">
        <v>154</v>
      </c>
      <c r="D421" s="75">
        <v>3</v>
      </c>
      <c r="E421" s="76" t="s">
        <v>4</v>
      </c>
      <c r="F421" s="62"/>
      <c r="G421" s="43"/>
      <c r="H421" s="44">
        <f t="shared" si="252"/>
        <v>0</v>
      </c>
      <c r="I421" s="113">
        <f t="shared" si="253"/>
        <v>0</v>
      </c>
      <c r="J421" s="113">
        <f t="shared" si="254"/>
        <v>0</v>
      </c>
      <c r="K421" s="114">
        <f t="shared" si="255"/>
        <v>0</v>
      </c>
    </row>
    <row r="422" spans="1:11" s="3" customFormat="1" ht="15" x14ac:dyDescent="0.2">
      <c r="A422" s="40"/>
      <c r="B422" s="34" t="s">
        <v>39</v>
      </c>
      <c r="C422" s="35" t="s">
        <v>172</v>
      </c>
      <c r="D422" s="75"/>
      <c r="E422" s="76"/>
      <c r="F422" s="42"/>
      <c r="G422" s="111"/>
      <c r="H422" s="44"/>
      <c r="I422" s="113"/>
      <c r="J422" s="113"/>
      <c r="K422" s="114"/>
    </row>
    <row r="423" spans="1:11" s="3" customFormat="1" ht="15" x14ac:dyDescent="0.2">
      <c r="A423" s="40"/>
      <c r="B423" s="74" t="s">
        <v>18</v>
      </c>
      <c r="C423" s="41" t="s">
        <v>175</v>
      </c>
      <c r="D423" s="75">
        <v>1</v>
      </c>
      <c r="E423" s="76" t="s">
        <v>4</v>
      </c>
      <c r="F423" s="42" t="s">
        <v>23</v>
      </c>
      <c r="G423" s="43"/>
      <c r="H423" s="44">
        <f t="shared" ref="H423:H431" si="256">SUM(F423,G423)*D423</f>
        <v>0</v>
      </c>
      <c r="I423" s="112" t="s">
        <v>23</v>
      </c>
      <c r="J423" s="113">
        <f t="shared" ref="J423:J427" si="257">TRUNC(G423*(1+$K$4),2)</f>
        <v>0</v>
      </c>
      <c r="K423" s="114">
        <f t="shared" ref="K423:K431" si="258">SUM(I423:J423)*D423</f>
        <v>0</v>
      </c>
    </row>
    <row r="424" spans="1:11" s="3" customFormat="1" ht="15" x14ac:dyDescent="0.2">
      <c r="A424" s="40"/>
      <c r="B424" s="74" t="s">
        <v>19</v>
      </c>
      <c r="C424" s="41" t="s">
        <v>176</v>
      </c>
      <c r="D424" s="75">
        <v>1</v>
      </c>
      <c r="E424" s="76" t="s">
        <v>4</v>
      </c>
      <c r="F424" s="42" t="s">
        <v>23</v>
      </c>
      <c r="G424" s="43"/>
      <c r="H424" s="44">
        <f t="shared" si="256"/>
        <v>0</v>
      </c>
      <c r="I424" s="112" t="s">
        <v>23</v>
      </c>
      <c r="J424" s="113">
        <f t="shared" si="257"/>
        <v>0</v>
      </c>
      <c r="K424" s="114">
        <f t="shared" si="258"/>
        <v>0</v>
      </c>
    </row>
    <row r="425" spans="1:11" s="3" customFormat="1" ht="15" x14ac:dyDescent="0.2">
      <c r="A425" s="40"/>
      <c r="B425" s="74" t="s">
        <v>20</v>
      </c>
      <c r="C425" s="41" t="s">
        <v>177</v>
      </c>
      <c r="D425" s="75">
        <v>1</v>
      </c>
      <c r="E425" s="76" t="s">
        <v>4</v>
      </c>
      <c r="F425" s="42" t="s">
        <v>23</v>
      </c>
      <c r="G425" s="43"/>
      <c r="H425" s="44">
        <f t="shared" si="256"/>
        <v>0</v>
      </c>
      <c r="I425" s="112" t="s">
        <v>23</v>
      </c>
      <c r="J425" s="113">
        <f t="shared" si="257"/>
        <v>0</v>
      </c>
      <c r="K425" s="114">
        <f t="shared" si="258"/>
        <v>0</v>
      </c>
    </row>
    <row r="426" spans="1:11" s="3" customFormat="1" ht="15" x14ac:dyDescent="0.2">
      <c r="A426" s="40"/>
      <c r="B426" s="74" t="s">
        <v>21</v>
      </c>
      <c r="C426" s="41" t="s">
        <v>178</v>
      </c>
      <c r="D426" s="75">
        <v>1</v>
      </c>
      <c r="E426" s="76" t="s">
        <v>4</v>
      </c>
      <c r="F426" s="42" t="s">
        <v>23</v>
      </c>
      <c r="G426" s="43"/>
      <c r="H426" s="44">
        <f t="shared" si="256"/>
        <v>0</v>
      </c>
      <c r="I426" s="112" t="s">
        <v>23</v>
      </c>
      <c r="J426" s="113">
        <f t="shared" si="257"/>
        <v>0</v>
      </c>
      <c r="K426" s="114">
        <f t="shared" si="258"/>
        <v>0</v>
      </c>
    </row>
    <row r="427" spans="1:11" s="3" customFormat="1" ht="15" x14ac:dyDescent="0.2">
      <c r="A427" s="40"/>
      <c r="B427" s="74" t="s">
        <v>22</v>
      </c>
      <c r="C427" s="41" t="s">
        <v>179</v>
      </c>
      <c r="D427" s="75">
        <v>1</v>
      </c>
      <c r="E427" s="76" t="s">
        <v>4</v>
      </c>
      <c r="F427" s="62"/>
      <c r="G427" s="43"/>
      <c r="H427" s="44">
        <f t="shared" si="256"/>
        <v>0</v>
      </c>
      <c r="I427" s="113">
        <f t="shared" ref="I427" si="259">TRUNC(F427*(1+$K$4),2)</f>
        <v>0</v>
      </c>
      <c r="J427" s="113">
        <f t="shared" si="257"/>
        <v>0</v>
      </c>
      <c r="K427" s="114">
        <f t="shared" si="258"/>
        <v>0</v>
      </c>
    </row>
    <row r="428" spans="1:11" s="3" customFormat="1" ht="15" x14ac:dyDescent="0.2">
      <c r="A428" s="40"/>
      <c r="B428" s="74" t="s">
        <v>173</v>
      </c>
      <c r="C428" s="41" t="s">
        <v>180</v>
      </c>
      <c r="D428" s="75">
        <v>1</v>
      </c>
      <c r="E428" s="76" t="s">
        <v>4</v>
      </c>
      <c r="F428" s="42" t="s">
        <v>23</v>
      </c>
      <c r="G428" s="43"/>
      <c r="H428" s="44">
        <f t="shared" si="256"/>
        <v>0</v>
      </c>
      <c r="I428" s="112" t="s">
        <v>23</v>
      </c>
      <c r="J428" s="113">
        <f>TRUNC(G428*(1+$K$4),2)</f>
        <v>0</v>
      </c>
      <c r="K428" s="114">
        <f t="shared" si="258"/>
        <v>0</v>
      </c>
    </row>
    <row r="429" spans="1:11" s="3" customFormat="1" ht="15" x14ac:dyDescent="0.2">
      <c r="A429" s="40"/>
      <c r="B429" s="74" t="s">
        <v>40</v>
      </c>
      <c r="C429" s="41" t="s">
        <v>250</v>
      </c>
      <c r="D429" s="75">
        <v>2</v>
      </c>
      <c r="E429" s="76" t="s">
        <v>4</v>
      </c>
      <c r="F429" s="62"/>
      <c r="G429" s="43"/>
      <c r="H429" s="44">
        <f t="shared" si="256"/>
        <v>0</v>
      </c>
      <c r="I429" s="113">
        <f t="shared" ref="I429" si="260">TRUNC(F429*(1+$K$4),2)</f>
        <v>0</v>
      </c>
      <c r="J429" s="113">
        <f t="shared" ref="J429" si="261">TRUNC(G429*(1+$K$4),2)</f>
        <v>0</v>
      </c>
      <c r="K429" s="114">
        <f t="shared" si="258"/>
        <v>0</v>
      </c>
    </row>
    <row r="430" spans="1:11" s="3" customFormat="1" ht="15" x14ac:dyDescent="0.2">
      <c r="A430" s="40"/>
      <c r="B430" s="74" t="s">
        <v>41</v>
      </c>
      <c r="C430" s="41" t="s">
        <v>46</v>
      </c>
      <c r="D430" s="75">
        <v>82</v>
      </c>
      <c r="E430" s="76" t="s">
        <v>36</v>
      </c>
      <c r="F430" s="43"/>
      <c r="G430" s="43"/>
      <c r="H430" s="44">
        <f t="shared" si="256"/>
        <v>0</v>
      </c>
      <c r="I430" s="113">
        <f t="shared" ref="I430:I431" si="262">TRUNC(F430*(1+$K$4),2)</f>
        <v>0</v>
      </c>
      <c r="J430" s="113">
        <f t="shared" ref="J430:J431" si="263">TRUNC(G430*(1+$K$4),2)</f>
        <v>0</v>
      </c>
      <c r="K430" s="114">
        <f t="shared" si="258"/>
        <v>0</v>
      </c>
    </row>
    <row r="431" spans="1:11" s="3" customFormat="1" ht="15" x14ac:dyDescent="0.2">
      <c r="A431" s="45"/>
      <c r="B431" s="46" t="s">
        <v>251</v>
      </c>
      <c r="C431" s="47" t="s">
        <v>47</v>
      </c>
      <c r="D431" s="48">
        <v>82</v>
      </c>
      <c r="E431" s="49" t="s">
        <v>36</v>
      </c>
      <c r="F431" s="50"/>
      <c r="G431" s="50"/>
      <c r="H431" s="44">
        <f t="shared" si="256"/>
        <v>0</v>
      </c>
      <c r="I431" s="113">
        <f t="shared" si="262"/>
        <v>0</v>
      </c>
      <c r="J431" s="113">
        <f t="shared" si="263"/>
        <v>0</v>
      </c>
      <c r="K431" s="114">
        <f t="shared" si="258"/>
        <v>0</v>
      </c>
    </row>
    <row r="432" spans="1:11" s="3" customFormat="1" ht="15" x14ac:dyDescent="0.2">
      <c r="A432" s="21"/>
      <c r="B432" s="22"/>
      <c r="C432" s="51" t="s">
        <v>42</v>
      </c>
      <c r="D432" s="52"/>
      <c r="E432" s="51"/>
      <c r="F432" s="53">
        <f>SUMPRODUCT(D413:D431,F413:F431)</f>
        <v>0</v>
      </c>
      <c r="G432" s="53">
        <f>SUMPRODUCT(D413:D431,G413:G431)</f>
        <v>0</v>
      </c>
      <c r="H432" s="54">
        <f>SUM(H413:H431)</f>
        <v>0</v>
      </c>
      <c r="I432" s="53">
        <f>SUMPRODUCT(I413:I431,D413:D431)</f>
        <v>0</v>
      </c>
      <c r="J432" s="53">
        <f>SUMPRODUCT(J413:J431,D413:D431)</f>
        <v>0</v>
      </c>
      <c r="K432" s="54">
        <f>SUM(K413:K431)</f>
        <v>0</v>
      </c>
    </row>
    <row r="433" spans="1:11" s="3" customFormat="1" ht="15" x14ac:dyDescent="0.2">
      <c r="A433" s="56"/>
      <c r="B433" s="24" t="s">
        <v>43</v>
      </c>
      <c r="C433" s="25" t="s">
        <v>155</v>
      </c>
      <c r="D433" s="26"/>
      <c r="E433" s="25"/>
      <c r="F433" s="27"/>
      <c r="G433" s="57"/>
      <c r="H433" s="58"/>
      <c r="I433" s="59"/>
      <c r="J433" s="60"/>
      <c r="K433" s="61"/>
    </row>
    <row r="434" spans="1:11" s="3" customFormat="1" ht="75" x14ac:dyDescent="0.2">
      <c r="A434" s="33"/>
      <c r="B434" s="74">
        <v>1</v>
      </c>
      <c r="C434" s="41" t="s">
        <v>228</v>
      </c>
      <c r="D434" s="75">
        <v>8</v>
      </c>
      <c r="E434" s="76" t="s">
        <v>36</v>
      </c>
      <c r="F434" s="43"/>
      <c r="G434" s="43"/>
      <c r="H434" s="44">
        <f t="shared" ref="H434" si="264">SUM(F434,G434)*D434</f>
        <v>0</v>
      </c>
      <c r="I434" s="113">
        <f t="shared" ref="I434" si="265">TRUNC(F434*(1+$K$4),2)</f>
        <v>0</v>
      </c>
      <c r="J434" s="113">
        <f t="shared" ref="J434" si="266">TRUNC(G434*(1+$K$4),2)</f>
        <v>0</v>
      </c>
      <c r="K434" s="114">
        <f t="shared" ref="K434" si="267">SUM(I434:J434)*D434</f>
        <v>0</v>
      </c>
    </row>
    <row r="435" spans="1:11" s="3" customFormat="1" ht="15" x14ac:dyDescent="0.2">
      <c r="A435" s="21"/>
      <c r="B435" s="22"/>
      <c r="C435" s="51" t="s">
        <v>168</v>
      </c>
      <c r="D435" s="52"/>
      <c r="E435" s="51"/>
      <c r="F435" s="53" t="e">
        <f>SUMPRODUCT(D434,F434)</f>
        <v>#VALUE!</v>
      </c>
      <c r="G435" s="53" t="e">
        <f>SUMPRODUCT(D434,G434)</f>
        <v>#VALUE!</v>
      </c>
      <c r="H435" s="54">
        <f>H434</f>
        <v>0</v>
      </c>
      <c r="I435" s="53">
        <f>SUMPRODUCT(D434,I434)</f>
        <v>0</v>
      </c>
      <c r="J435" s="53">
        <f>SUMPRODUCT(D434,J434)</f>
        <v>0</v>
      </c>
      <c r="K435" s="54">
        <f>K434</f>
        <v>0</v>
      </c>
    </row>
    <row r="436" spans="1:11" s="3" customFormat="1" ht="15" x14ac:dyDescent="0.2">
      <c r="A436" s="56"/>
      <c r="B436" s="24" t="s">
        <v>44</v>
      </c>
      <c r="C436" s="25" t="s">
        <v>156</v>
      </c>
      <c r="D436" s="26"/>
      <c r="E436" s="25"/>
      <c r="F436" s="27"/>
      <c r="G436" s="57"/>
      <c r="H436" s="58"/>
      <c r="I436" s="59"/>
      <c r="J436" s="60"/>
      <c r="K436" s="61"/>
    </row>
    <row r="437" spans="1:11" s="3" customFormat="1" ht="15" x14ac:dyDescent="0.2">
      <c r="A437" s="33"/>
      <c r="B437" s="34">
        <v>1</v>
      </c>
      <c r="C437" s="35" t="s">
        <v>157</v>
      </c>
      <c r="D437" s="36"/>
      <c r="E437" s="35"/>
      <c r="F437" s="37"/>
      <c r="G437" s="37"/>
      <c r="H437" s="38"/>
      <c r="I437" s="55"/>
      <c r="J437" s="37"/>
      <c r="K437" s="38"/>
    </row>
    <row r="438" spans="1:11" ht="30" x14ac:dyDescent="0.2">
      <c r="A438" s="115"/>
      <c r="B438" s="116" t="s">
        <v>10</v>
      </c>
      <c r="C438" s="116" t="s">
        <v>158</v>
      </c>
      <c r="D438" s="117"/>
      <c r="E438" s="118"/>
      <c r="F438" s="42"/>
      <c r="G438" s="42"/>
      <c r="H438" s="44"/>
      <c r="I438" s="113"/>
      <c r="J438" s="113"/>
      <c r="K438" s="114"/>
    </row>
    <row r="439" spans="1:11" ht="15" x14ac:dyDescent="0.2">
      <c r="A439" s="40"/>
      <c r="B439" s="116" t="s">
        <v>45</v>
      </c>
      <c r="C439" s="116" t="s">
        <v>165</v>
      </c>
      <c r="D439" s="75">
        <v>141</v>
      </c>
      <c r="E439" s="76" t="s">
        <v>13</v>
      </c>
      <c r="F439" s="43"/>
      <c r="G439" s="43"/>
      <c r="H439" s="44">
        <f t="shared" ref="H439:H448" si="268">SUM(F439,G439)*D439</f>
        <v>0</v>
      </c>
      <c r="I439" s="113">
        <f t="shared" ref="I439:I448" si="269">TRUNC(F439*(1+$K$4),2)</f>
        <v>0</v>
      </c>
      <c r="J439" s="113">
        <f t="shared" ref="J439:J448" si="270">TRUNC(G439*(1+$K$4),2)</f>
        <v>0</v>
      </c>
      <c r="K439" s="114">
        <f t="shared" ref="K439:K448" si="271">SUM(I439:J439)*D439</f>
        <v>0</v>
      </c>
    </row>
    <row r="440" spans="1:11" ht="45" x14ac:dyDescent="0.2">
      <c r="A440" s="40"/>
      <c r="B440" s="116" t="s">
        <v>11</v>
      </c>
      <c r="C440" s="116" t="s">
        <v>167</v>
      </c>
      <c r="D440" s="75">
        <v>1</v>
      </c>
      <c r="E440" s="76" t="s">
        <v>4</v>
      </c>
      <c r="F440" s="62"/>
      <c r="G440" s="43"/>
      <c r="H440" s="44">
        <f t="shared" si="268"/>
        <v>0</v>
      </c>
      <c r="I440" s="113">
        <f t="shared" si="269"/>
        <v>0</v>
      </c>
      <c r="J440" s="113">
        <f t="shared" si="270"/>
        <v>0</v>
      </c>
      <c r="K440" s="114">
        <f t="shared" si="271"/>
        <v>0</v>
      </c>
    </row>
    <row r="441" spans="1:11" ht="15" x14ac:dyDescent="0.2">
      <c r="A441" s="40"/>
      <c r="B441" s="116" t="s">
        <v>24</v>
      </c>
      <c r="C441" s="116" t="s">
        <v>210</v>
      </c>
      <c r="D441" s="75">
        <v>100</v>
      </c>
      <c r="E441" s="76" t="s">
        <v>13</v>
      </c>
      <c r="F441" s="43"/>
      <c r="G441" s="43"/>
      <c r="H441" s="44">
        <f t="shared" si="268"/>
        <v>0</v>
      </c>
      <c r="I441" s="113">
        <f t="shared" si="269"/>
        <v>0</v>
      </c>
      <c r="J441" s="113">
        <f t="shared" si="270"/>
        <v>0</v>
      </c>
      <c r="K441" s="114">
        <f t="shared" si="271"/>
        <v>0</v>
      </c>
    </row>
    <row r="442" spans="1:11" ht="15" x14ac:dyDescent="0.2">
      <c r="A442" s="40"/>
      <c r="B442" s="116" t="s">
        <v>26</v>
      </c>
      <c r="C442" s="116" t="s">
        <v>166</v>
      </c>
      <c r="D442" s="75">
        <v>13</v>
      </c>
      <c r="E442" s="76" t="s">
        <v>4</v>
      </c>
      <c r="F442" s="43"/>
      <c r="G442" s="43"/>
      <c r="H442" s="44">
        <f t="shared" si="268"/>
        <v>0</v>
      </c>
      <c r="I442" s="113">
        <f t="shared" si="269"/>
        <v>0</v>
      </c>
      <c r="J442" s="113">
        <f t="shared" si="270"/>
        <v>0</v>
      </c>
      <c r="K442" s="114">
        <f t="shared" si="271"/>
        <v>0</v>
      </c>
    </row>
    <row r="443" spans="1:11" ht="15" x14ac:dyDescent="0.2">
      <c r="A443" s="119"/>
      <c r="B443" s="116" t="s">
        <v>25</v>
      </c>
      <c r="C443" s="116" t="s">
        <v>159</v>
      </c>
      <c r="D443" s="75">
        <v>1</v>
      </c>
      <c r="E443" s="76" t="s">
        <v>4</v>
      </c>
      <c r="F443" s="43"/>
      <c r="G443" s="43"/>
      <c r="H443" s="44">
        <f t="shared" si="268"/>
        <v>0</v>
      </c>
      <c r="I443" s="113">
        <f t="shared" si="269"/>
        <v>0</v>
      </c>
      <c r="J443" s="113">
        <f t="shared" si="270"/>
        <v>0</v>
      </c>
      <c r="K443" s="114">
        <f t="shared" si="271"/>
        <v>0</v>
      </c>
    </row>
    <row r="444" spans="1:11" ht="30" x14ac:dyDescent="0.2">
      <c r="A444" s="40"/>
      <c r="B444" s="116" t="s">
        <v>27</v>
      </c>
      <c r="C444" s="116" t="s">
        <v>160</v>
      </c>
      <c r="D444" s="75">
        <v>1</v>
      </c>
      <c r="E444" s="76" t="s">
        <v>169</v>
      </c>
      <c r="F444" s="43"/>
      <c r="G444" s="43"/>
      <c r="H444" s="44">
        <f t="shared" si="268"/>
        <v>0</v>
      </c>
      <c r="I444" s="113">
        <f t="shared" si="269"/>
        <v>0</v>
      </c>
      <c r="J444" s="113">
        <f t="shared" si="270"/>
        <v>0</v>
      </c>
      <c r="K444" s="114">
        <f t="shared" si="271"/>
        <v>0</v>
      </c>
    </row>
    <row r="445" spans="1:11" ht="30" x14ac:dyDescent="0.2">
      <c r="A445" s="40"/>
      <c r="B445" s="116" t="s">
        <v>29</v>
      </c>
      <c r="C445" s="116" t="s">
        <v>161</v>
      </c>
      <c r="D445" s="75">
        <v>36</v>
      </c>
      <c r="E445" s="76" t="s">
        <v>13</v>
      </c>
      <c r="F445" s="43"/>
      <c r="G445" s="43"/>
      <c r="H445" s="44">
        <f t="shared" si="268"/>
        <v>0</v>
      </c>
      <c r="I445" s="113">
        <f t="shared" si="269"/>
        <v>0</v>
      </c>
      <c r="J445" s="113">
        <f t="shared" si="270"/>
        <v>0</v>
      </c>
      <c r="K445" s="114">
        <f t="shared" si="271"/>
        <v>0</v>
      </c>
    </row>
    <row r="446" spans="1:11" ht="75" x14ac:dyDescent="0.2">
      <c r="A446" s="40"/>
      <c r="B446" s="116" t="s">
        <v>30</v>
      </c>
      <c r="C446" s="116" t="s">
        <v>162</v>
      </c>
      <c r="D446" s="75">
        <v>47</v>
      </c>
      <c r="E446" s="76" t="s">
        <v>13</v>
      </c>
      <c r="F446" s="43"/>
      <c r="G446" s="43"/>
      <c r="H446" s="44">
        <f t="shared" si="268"/>
        <v>0</v>
      </c>
      <c r="I446" s="113">
        <f t="shared" si="269"/>
        <v>0</v>
      </c>
      <c r="J446" s="113">
        <f t="shared" si="270"/>
        <v>0</v>
      </c>
      <c r="K446" s="114">
        <f t="shared" si="271"/>
        <v>0</v>
      </c>
    </row>
    <row r="447" spans="1:11" ht="30" x14ac:dyDescent="0.2">
      <c r="A447" s="40"/>
      <c r="B447" s="116" t="s">
        <v>31</v>
      </c>
      <c r="C447" s="116" t="s">
        <v>211</v>
      </c>
      <c r="D447" s="75">
        <v>1</v>
      </c>
      <c r="E447" s="76" t="s">
        <v>169</v>
      </c>
      <c r="F447" s="43"/>
      <c r="G447" s="43"/>
      <c r="H447" s="44">
        <f t="shared" si="268"/>
        <v>0</v>
      </c>
      <c r="I447" s="113">
        <f t="shared" si="269"/>
        <v>0</v>
      </c>
      <c r="J447" s="113">
        <f t="shared" si="270"/>
        <v>0</v>
      </c>
      <c r="K447" s="114">
        <f t="shared" si="271"/>
        <v>0</v>
      </c>
    </row>
    <row r="448" spans="1:11" ht="15" x14ac:dyDescent="0.2">
      <c r="A448" s="40"/>
      <c r="B448" s="116" t="s">
        <v>28</v>
      </c>
      <c r="C448" s="116" t="s">
        <v>163</v>
      </c>
      <c r="D448" s="75">
        <v>1</v>
      </c>
      <c r="E448" s="76" t="s">
        <v>4</v>
      </c>
      <c r="F448" s="43"/>
      <c r="G448" s="43"/>
      <c r="H448" s="44">
        <f t="shared" si="268"/>
        <v>0</v>
      </c>
      <c r="I448" s="113">
        <f t="shared" si="269"/>
        <v>0</v>
      </c>
      <c r="J448" s="113">
        <f t="shared" si="270"/>
        <v>0</v>
      </c>
      <c r="K448" s="114">
        <f t="shared" si="271"/>
        <v>0</v>
      </c>
    </row>
    <row r="449" spans="1:11" ht="15.75" thickBot="1" x14ac:dyDescent="0.25">
      <c r="A449" s="63"/>
      <c r="B449" s="64"/>
      <c r="C449" s="65" t="s">
        <v>49</v>
      </c>
      <c r="D449" s="66"/>
      <c r="E449" s="65"/>
      <c r="F449" s="67">
        <f>SUMPRODUCT(D439:D448,F439:F448)</f>
        <v>0</v>
      </c>
      <c r="G449" s="67">
        <f>SUMPRODUCT(D439:D448,G439:G448)</f>
        <v>0</v>
      </c>
      <c r="H449" s="68">
        <f>SUM(H439:H448)</f>
        <v>0</v>
      </c>
      <c r="I449" s="67">
        <f>SUMPRODUCT(D439:D448,I439:I448)</f>
        <v>0</v>
      </c>
      <c r="J449" s="67">
        <f>SUMPRODUCT(D439:D448,J439:J448)</f>
        <v>0</v>
      </c>
      <c r="K449" s="68">
        <f>SUM(K439:K448)</f>
        <v>0</v>
      </c>
    </row>
    <row r="450" spans="1:11" ht="15.75" thickBot="1" x14ac:dyDescent="0.25">
      <c r="A450" s="85"/>
      <c r="B450" s="86"/>
      <c r="C450" s="87" t="s">
        <v>83</v>
      </c>
      <c r="D450" s="88"/>
      <c r="E450" s="87"/>
      <c r="F450" s="89" t="e">
        <f>F449+F435+F432</f>
        <v>#VALUE!</v>
      </c>
      <c r="G450" s="89" t="e">
        <f t="shared" ref="G450:K450" si="272">G449+G435+G432</f>
        <v>#VALUE!</v>
      </c>
      <c r="H450" s="89">
        <f t="shared" si="272"/>
        <v>0</v>
      </c>
      <c r="I450" s="89">
        <f t="shared" si="272"/>
        <v>0</v>
      </c>
      <c r="J450" s="89">
        <f t="shared" si="272"/>
        <v>0</v>
      </c>
      <c r="K450" s="89">
        <f t="shared" si="272"/>
        <v>0</v>
      </c>
    </row>
    <row r="451" spans="1:11" ht="15" x14ac:dyDescent="0.2">
      <c r="A451" s="81"/>
      <c r="B451" s="82"/>
      <c r="C451" s="134" t="s">
        <v>84</v>
      </c>
      <c r="D451" s="134"/>
      <c r="E451" s="134"/>
      <c r="F451" s="134"/>
      <c r="G451" s="134"/>
      <c r="H451" s="135"/>
      <c r="I451" s="83"/>
      <c r="J451" s="83"/>
      <c r="K451" s="84"/>
    </row>
    <row r="452" spans="1:11" ht="15" x14ac:dyDescent="0.2">
      <c r="A452" s="23"/>
      <c r="B452" s="24" t="s">
        <v>33</v>
      </c>
      <c r="C452" s="25" t="s">
        <v>48</v>
      </c>
      <c r="D452" s="26"/>
      <c r="E452" s="25"/>
      <c r="F452" s="27"/>
      <c r="G452" s="28"/>
      <c r="H452" s="29"/>
      <c r="I452" s="30"/>
      <c r="J452" s="31"/>
      <c r="K452" s="32"/>
    </row>
    <row r="453" spans="1:11" ht="15" x14ac:dyDescent="0.2">
      <c r="A453" s="33"/>
      <c r="B453" s="34" t="s">
        <v>34</v>
      </c>
      <c r="C453" s="35" t="s">
        <v>35</v>
      </c>
      <c r="D453" s="36"/>
      <c r="E453" s="35"/>
      <c r="F453" s="37"/>
      <c r="G453" s="37"/>
      <c r="H453" s="38"/>
      <c r="I453" s="39"/>
      <c r="J453" s="37"/>
      <c r="K453" s="38"/>
    </row>
    <row r="454" spans="1:11" ht="15" x14ac:dyDescent="0.2">
      <c r="A454" s="40"/>
      <c r="B454" s="74" t="s">
        <v>10</v>
      </c>
      <c r="C454" s="41" t="s">
        <v>149</v>
      </c>
      <c r="D454" s="75">
        <v>1</v>
      </c>
      <c r="E454" s="76" t="s">
        <v>4</v>
      </c>
      <c r="F454" s="42" t="s">
        <v>23</v>
      </c>
      <c r="G454" s="43"/>
      <c r="H454" s="44">
        <f t="shared" ref="H454:H457" si="273">SUM(F454,G454)*D454</f>
        <v>0</v>
      </c>
      <c r="I454" s="112" t="s">
        <v>23</v>
      </c>
      <c r="J454" s="113">
        <f>TRUNC(G454*(1+$K$4),2)</f>
        <v>0</v>
      </c>
      <c r="K454" s="114">
        <f t="shared" ref="K454:K457" si="274">SUM(I454:J454)*D454</f>
        <v>0</v>
      </c>
    </row>
    <row r="455" spans="1:11" ht="45" x14ac:dyDescent="0.2">
      <c r="A455" s="40"/>
      <c r="B455" s="74" t="s">
        <v>11</v>
      </c>
      <c r="C455" s="41" t="s">
        <v>208</v>
      </c>
      <c r="D455" s="75">
        <v>5</v>
      </c>
      <c r="E455" s="76" t="s">
        <v>37</v>
      </c>
      <c r="F455" s="42" t="s">
        <v>23</v>
      </c>
      <c r="G455" s="43"/>
      <c r="H455" s="44">
        <f t="shared" si="273"/>
        <v>0</v>
      </c>
      <c r="I455" s="112" t="s">
        <v>23</v>
      </c>
      <c r="J455" s="113">
        <f t="shared" ref="J455:J457" si="275">TRUNC(G455*(1+$K$4),2)</f>
        <v>0</v>
      </c>
      <c r="K455" s="114">
        <f t="shared" si="274"/>
        <v>0</v>
      </c>
    </row>
    <row r="456" spans="1:11" ht="15" x14ac:dyDescent="0.2">
      <c r="A456" s="40"/>
      <c r="B456" s="74" t="s">
        <v>24</v>
      </c>
      <c r="C456" s="41" t="s">
        <v>181</v>
      </c>
      <c r="D456" s="75">
        <v>1</v>
      </c>
      <c r="E456" s="76" t="s">
        <v>36</v>
      </c>
      <c r="F456" s="62"/>
      <c r="G456" s="43"/>
      <c r="H456" s="44">
        <f t="shared" si="273"/>
        <v>0</v>
      </c>
      <c r="I456" s="113">
        <f t="shared" ref="I456:I457" si="276">TRUNC(F456*(1+$K$4),2)</f>
        <v>0</v>
      </c>
      <c r="J456" s="113">
        <f t="shared" si="275"/>
        <v>0</v>
      </c>
      <c r="K456" s="114">
        <f t="shared" si="274"/>
        <v>0</v>
      </c>
    </row>
    <row r="457" spans="1:11" ht="15" x14ac:dyDescent="0.2">
      <c r="A457" s="40"/>
      <c r="B457" s="74" t="s">
        <v>38</v>
      </c>
      <c r="C457" s="41" t="s">
        <v>250</v>
      </c>
      <c r="D457" s="75">
        <v>2</v>
      </c>
      <c r="E457" s="76" t="s">
        <v>4</v>
      </c>
      <c r="F457" s="62"/>
      <c r="G457" s="43"/>
      <c r="H457" s="44">
        <f t="shared" si="273"/>
        <v>0</v>
      </c>
      <c r="I457" s="113">
        <f t="shared" si="276"/>
        <v>0</v>
      </c>
      <c r="J457" s="113">
        <f t="shared" si="275"/>
        <v>0</v>
      </c>
      <c r="K457" s="114">
        <f t="shared" si="274"/>
        <v>0</v>
      </c>
    </row>
    <row r="458" spans="1:11" ht="15" x14ac:dyDescent="0.2">
      <c r="A458" s="40"/>
      <c r="B458" s="74" t="s">
        <v>39</v>
      </c>
      <c r="C458" s="41" t="s">
        <v>46</v>
      </c>
      <c r="D458" s="75">
        <v>36</v>
      </c>
      <c r="E458" s="76" t="s">
        <v>36</v>
      </c>
      <c r="F458" s="43"/>
      <c r="G458" s="43"/>
      <c r="H458" s="44">
        <f t="shared" ref="H458:H459" si="277">SUM(F458,G458)*D458</f>
        <v>0</v>
      </c>
      <c r="I458" s="113">
        <f t="shared" ref="I458:I459" si="278">TRUNC(F458*(1+$K$4),2)</f>
        <v>0</v>
      </c>
      <c r="J458" s="113">
        <f t="shared" ref="J458:J459" si="279">TRUNC(G458*(1+$K$4),2)</f>
        <v>0</v>
      </c>
      <c r="K458" s="114">
        <f t="shared" ref="K458:K459" si="280">SUM(I458:J458)*D458</f>
        <v>0</v>
      </c>
    </row>
    <row r="459" spans="1:11" ht="15" x14ac:dyDescent="0.2">
      <c r="A459" s="45"/>
      <c r="B459" s="46" t="s">
        <v>40</v>
      </c>
      <c r="C459" s="47" t="s">
        <v>47</v>
      </c>
      <c r="D459" s="48">
        <v>36</v>
      </c>
      <c r="E459" s="49" t="s">
        <v>36</v>
      </c>
      <c r="F459" s="50"/>
      <c r="G459" s="50"/>
      <c r="H459" s="44">
        <f t="shared" si="277"/>
        <v>0</v>
      </c>
      <c r="I459" s="113">
        <f t="shared" si="278"/>
        <v>0</v>
      </c>
      <c r="J459" s="113">
        <f t="shared" si="279"/>
        <v>0</v>
      </c>
      <c r="K459" s="114">
        <f t="shared" si="280"/>
        <v>0</v>
      </c>
    </row>
    <row r="460" spans="1:11" ht="15" x14ac:dyDescent="0.2">
      <c r="A460" s="21"/>
      <c r="B460" s="22"/>
      <c r="C460" s="51" t="s">
        <v>42</v>
      </c>
      <c r="D460" s="52"/>
      <c r="E460" s="51"/>
      <c r="F460" s="53">
        <f>SUMPRODUCT(D454:D459,F454:F459)</f>
        <v>0</v>
      </c>
      <c r="G460" s="53">
        <f>SUMPRODUCT(D454:D459,G454:G459)</f>
        <v>0</v>
      </c>
      <c r="H460" s="54">
        <f>SUM(H454:H459)</f>
        <v>0</v>
      </c>
      <c r="I460" s="53">
        <f>SUMPRODUCT(I454:I459,D454:D459)</f>
        <v>0</v>
      </c>
      <c r="J460" s="53">
        <f>SUMPRODUCT(J454:J459,D454:D459)</f>
        <v>0</v>
      </c>
      <c r="K460" s="54">
        <f>SUM(K454:K459)</f>
        <v>0</v>
      </c>
    </row>
    <row r="461" spans="1:11" ht="15" x14ac:dyDescent="0.2">
      <c r="A461" s="56"/>
      <c r="B461" s="24" t="s">
        <v>43</v>
      </c>
      <c r="C461" s="25" t="s">
        <v>155</v>
      </c>
      <c r="D461" s="26"/>
      <c r="E461" s="25"/>
      <c r="F461" s="27"/>
      <c r="G461" s="57"/>
      <c r="H461" s="58"/>
      <c r="I461" s="59"/>
      <c r="J461" s="60"/>
      <c r="K461" s="61"/>
    </row>
    <row r="462" spans="1:11" ht="75" x14ac:dyDescent="0.2">
      <c r="A462" s="33"/>
      <c r="B462" s="74">
        <v>1</v>
      </c>
      <c r="C462" s="41" t="s">
        <v>229</v>
      </c>
      <c r="D462" s="75">
        <v>8</v>
      </c>
      <c r="E462" s="76" t="s">
        <v>36</v>
      </c>
      <c r="F462" s="43"/>
      <c r="G462" s="43"/>
      <c r="H462" s="44">
        <f t="shared" ref="H462" si="281">SUM(F462,G462)*D462</f>
        <v>0</v>
      </c>
      <c r="I462" s="113">
        <f t="shared" ref="I462" si="282">TRUNC(F462*(1+$K$4),2)</f>
        <v>0</v>
      </c>
      <c r="J462" s="113">
        <f t="shared" ref="J462" si="283">TRUNC(G462*(1+$K$4),2)</f>
        <v>0</v>
      </c>
      <c r="K462" s="114">
        <f t="shared" ref="K462" si="284">SUM(I462:J462)*D462</f>
        <v>0</v>
      </c>
    </row>
    <row r="463" spans="1:11" ht="15" x14ac:dyDescent="0.2">
      <c r="A463" s="21"/>
      <c r="B463" s="22"/>
      <c r="C463" s="51" t="s">
        <v>168</v>
      </c>
      <c r="D463" s="52"/>
      <c r="E463" s="51"/>
      <c r="F463" s="53" t="e">
        <f>SUMPRODUCT(D462,F462)</f>
        <v>#VALUE!</v>
      </c>
      <c r="G463" s="53" t="e">
        <f>SUMPRODUCT(D462,G462)</f>
        <v>#VALUE!</v>
      </c>
      <c r="H463" s="54">
        <f>H462</f>
        <v>0</v>
      </c>
      <c r="I463" s="53">
        <f>SUMPRODUCT(D462,I462)</f>
        <v>0</v>
      </c>
      <c r="J463" s="53">
        <f>SUMPRODUCT(D462,J462)</f>
        <v>0</v>
      </c>
      <c r="K463" s="54">
        <f>K462</f>
        <v>0</v>
      </c>
    </row>
    <row r="464" spans="1:11" ht="15" x14ac:dyDescent="0.2">
      <c r="A464" s="56"/>
      <c r="B464" s="24" t="s">
        <v>44</v>
      </c>
      <c r="C464" s="25" t="s">
        <v>156</v>
      </c>
      <c r="D464" s="26"/>
      <c r="E464" s="25"/>
      <c r="F464" s="27"/>
      <c r="G464" s="57"/>
      <c r="H464" s="58"/>
      <c r="I464" s="59"/>
      <c r="J464" s="60"/>
      <c r="K464" s="61"/>
    </row>
    <row r="465" spans="1:11" ht="15" x14ac:dyDescent="0.2">
      <c r="A465" s="33"/>
      <c r="B465" s="34">
        <v>1</v>
      </c>
      <c r="C465" s="35" t="s">
        <v>157</v>
      </c>
      <c r="D465" s="36"/>
      <c r="E465" s="35"/>
      <c r="F465" s="37"/>
      <c r="G465" s="37"/>
      <c r="H465" s="38"/>
      <c r="I465" s="55"/>
      <c r="J465" s="37"/>
      <c r="K465" s="38"/>
    </row>
    <row r="466" spans="1:11" ht="30" x14ac:dyDescent="0.2">
      <c r="A466" s="115"/>
      <c r="B466" s="116" t="s">
        <v>10</v>
      </c>
      <c r="C466" s="116" t="s">
        <v>158</v>
      </c>
      <c r="D466" s="117"/>
      <c r="E466" s="118"/>
      <c r="F466" s="42"/>
      <c r="G466" s="42"/>
      <c r="H466" s="44"/>
      <c r="I466" s="113"/>
      <c r="J466" s="113"/>
      <c r="K466" s="114"/>
    </row>
    <row r="467" spans="1:11" ht="15" x14ac:dyDescent="0.2">
      <c r="A467" s="40"/>
      <c r="B467" s="116" t="s">
        <v>45</v>
      </c>
      <c r="C467" s="116" t="s">
        <v>165</v>
      </c>
      <c r="D467" s="75">
        <v>76</v>
      </c>
      <c r="E467" s="76" t="s">
        <v>13</v>
      </c>
      <c r="F467" s="43"/>
      <c r="G467" s="43"/>
      <c r="H467" s="44">
        <f t="shared" ref="H467:H476" si="285">SUM(F467,G467)*D467</f>
        <v>0</v>
      </c>
      <c r="I467" s="113">
        <f t="shared" ref="I467:I476" si="286">TRUNC(F467*(1+$K$4),2)</f>
        <v>0</v>
      </c>
      <c r="J467" s="113">
        <f t="shared" ref="J467:J476" si="287">TRUNC(G467*(1+$K$4),2)</f>
        <v>0</v>
      </c>
      <c r="K467" s="114">
        <f t="shared" ref="K467:K476" si="288">SUM(I467:J467)*D467</f>
        <v>0</v>
      </c>
    </row>
    <row r="468" spans="1:11" ht="45" x14ac:dyDescent="0.2">
      <c r="A468" s="40"/>
      <c r="B468" s="116" t="s">
        <v>11</v>
      </c>
      <c r="C468" s="116" t="s">
        <v>167</v>
      </c>
      <c r="D468" s="75">
        <v>1</v>
      </c>
      <c r="E468" s="76" t="s">
        <v>4</v>
      </c>
      <c r="F468" s="62"/>
      <c r="G468" s="43"/>
      <c r="H468" s="44">
        <f t="shared" si="285"/>
        <v>0</v>
      </c>
      <c r="I468" s="113">
        <f t="shared" si="286"/>
        <v>0</v>
      </c>
      <c r="J468" s="113">
        <f t="shared" si="287"/>
        <v>0</v>
      </c>
      <c r="K468" s="114">
        <f t="shared" si="288"/>
        <v>0</v>
      </c>
    </row>
    <row r="469" spans="1:11" ht="15" x14ac:dyDescent="0.2">
      <c r="A469" s="40"/>
      <c r="B469" s="116" t="s">
        <v>24</v>
      </c>
      <c r="C469" s="116" t="s">
        <v>210</v>
      </c>
      <c r="D469" s="75">
        <v>56</v>
      </c>
      <c r="E469" s="76" t="s">
        <v>13</v>
      </c>
      <c r="F469" s="43"/>
      <c r="G469" s="43"/>
      <c r="H469" s="44">
        <f t="shared" si="285"/>
        <v>0</v>
      </c>
      <c r="I469" s="113">
        <f t="shared" si="286"/>
        <v>0</v>
      </c>
      <c r="J469" s="113">
        <f t="shared" si="287"/>
        <v>0</v>
      </c>
      <c r="K469" s="114">
        <f t="shared" si="288"/>
        <v>0</v>
      </c>
    </row>
    <row r="470" spans="1:11" ht="15" x14ac:dyDescent="0.2">
      <c r="A470" s="40"/>
      <c r="B470" s="116" t="s">
        <v>26</v>
      </c>
      <c r="C470" s="116" t="s">
        <v>166</v>
      </c>
      <c r="D470" s="75">
        <v>11</v>
      </c>
      <c r="E470" s="76" t="s">
        <v>4</v>
      </c>
      <c r="F470" s="43"/>
      <c r="G470" s="43"/>
      <c r="H470" s="44">
        <f t="shared" si="285"/>
        <v>0</v>
      </c>
      <c r="I470" s="113">
        <f t="shared" si="286"/>
        <v>0</v>
      </c>
      <c r="J470" s="113">
        <f t="shared" si="287"/>
        <v>0</v>
      </c>
      <c r="K470" s="114">
        <f t="shared" si="288"/>
        <v>0</v>
      </c>
    </row>
    <row r="471" spans="1:11" ht="15" x14ac:dyDescent="0.2">
      <c r="A471" s="119"/>
      <c r="B471" s="116" t="s">
        <v>25</v>
      </c>
      <c r="C471" s="116" t="s">
        <v>159</v>
      </c>
      <c r="D471" s="75">
        <v>1</v>
      </c>
      <c r="E471" s="76" t="s">
        <v>4</v>
      </c>
      <c r="F471" s="43"/>
      <c r="G471" s="43"/>
      <c r="H471" s="44">
        <f t="shared" si="285"/>
        <v>0</v>
      </c>
      <c r="I471" s="113">
        <f t="shared" si="286"/>
        <v>0</v>
      </c>
      <c r="J471" s="113">
        <f t="shared" si="287"/>
        <v>0</v>
      </c>
      <c r="K471" s="114">
        <f t="shared" si="288"/>
        <v>0</v>
      </c>
    </row>
    <row r="472" spans="1:11" ht="30" x14ac:dyDescent="0.2">
      <c r="A472" s="40"/>
      <c r="B472" s="116" t="s">
        <v>27</v>
      </c>
      <c r="C472" s="116" t="s">
        <v>160</v>
      </c>
      <c r="D472" s="75">
        <v>1</v>
      </c>
      <c r="E472" s="76" t="s">
        <v>169</v>
      </c>
      <c r="F472" s="43"/>
      <c r="G472" s="43"/>
      <c r="H472" s="44">
        <f t="shared" si="285"/>
        <v>0</v>
      </c>
      <c r="I472" s="113">
        <f t="shared" si="286"/>
        <v>0</v>
      </c>
      <c r="J472" s="113">
        <f t="shared" si="287"/>
        <v>0</v>
      </c>
      <c r="K472" s="114">
        <f t="shared" si="288"/>
        <v>0</v>
      </c>
    </row>
    <row r="473" spans="1:11" ht="30" x14ac:dyDescent="0.2">
      <c r="A473" s="40"/>
      <c r="B473" s="116" t="s">
        <v>29</v>
      </c>
      <c r="C473" s="116" t="s">
        <v>161</v>
      </c>
      <c r="D473" s="75">
        <v>13</v>
      </c>
      <c r="E473" s="76" t="s">
        <v>13</v>
      </c>
      <c r="F473" s="43"/>
      <c r="G473" s="43"/>
      <c r="H473" s="44">
        <f t="shared" si="285"/>
        <v>0</v>
      </c>
      <c r="I473" s="113">
        <f t="shared" si="286"/>
        <v>0</v>
      </c>
      <c r="J473" s="113">
        <f t="shared" si="287"/>
        <v>0</v>
      </c>
      <c r="K473" s="114">
        <f t="shared" si="288"/>
        <v>0</v>
      </c>
    </row>
    <row r="474" spans="1:11" ht="75" x14ac:dyDescent="0.2">
      <c r="A474" s="40"/>
      <c r="B474" s="116" t="s">
        <v>30</v>
      </c>
      <c r="C474" s="116" t="s">
        <v>162</v>
      </c>
      <c r="D474" s="75">
        <v>27</v>
      </c>
      <c r="E474" s="76" t="s">
        <v>13</v>
      </c>
      <c r="F474" s="43"/>
      <c r="G474" s="43"/>
      <c r="H474" s="44">
        <f t="shared" si="285"/>
        <v>0</v>
      </c>
      <c r="I474" s="113">
        <f t="shared" si="286"/>
        <v>0</v>
      </c>
      <c r="J474" s="113">
        <f t="shared" si="287"/>
        <v>0</v>
      </c>
      <c r="K474" s="114">
        <f t="shared" si="288"/>
        <v>0</v>
      </c>
    </row>
    <row r="475" spans="1:11" ht="30" x14ac:dyDescent="0.2">
      <c r="A475" s="40"/>
      <c r="B475" s="116" t="s">
        <v>31</v>
      </c>
      <c r="C475" s="116" t="s">
        <v>211</v>
      </c>
      <c r="D475" s="75">
        <v>1</v>
      </c>
      <c r="E475" s="76" t="s">
        <v>169</v>
      </c>
      <c r="F475" s="43"/>
      <c r="G475" s="43"/>
      <c r="H475" s="44">
        <f t="shared" si="285"/>
        <v>0</v>
      </c>
      <c r="I475" s="113">
        <f t="shared" si="286"/>
        <v>0</v>
      </c>
      <c r="J475" s="113">
        <f t="shared" si="287"/>
        <v>0</v>
      </c>
      <c r="K475" s="114">
        <f t="shared" si="288"/>
        <v>0</v>
      </c>
    </row>
    <row r="476" spans="1:11" ht="15" x14ac:dyDescent="0.2">
      <c r="A476" s="40"/>
      <c r="B476" s="116" t="s">
        <v>28</v>
      </c>
      <c r="C476" s="116" t="s">
        <v>163</v>
      </c>
      <c r="D476" s="75">
        <v>1</v>
      </c>
      <c r="E476" s="76" t="s">
        <v>4</v>
      </c>
      <c r="F476" s="43"/>
      <c r="G476" s="43"/>
      <c r="H476" s="44">
        <f t="shared" si="285"/>
        <v>0</v>
      </c>
      <c r="I476" s="113">
        <f t="shared" si="286"/>
        <v>0</v>
      </c>
      <c r="J476" s="113">
        <f t="shared" si="287"/>
        <v>0</v>
      </c>
      <c r="K476" s="114">
        <f t="shared" si="288"/>
        <v>0</v>
      </c>
    </row>
    <row r="477" spans="1:11" ht="15.75" thickBot="1" x14ac:dyDescent="0.25">
      <c r="A477" s="63"/>
      <c r="B477" s="64"/>
      <c r="C477" s="65" t="s">
        <v>49</v>
      </c>
      <c r="D477" s="66"/>
      <c r="E477" s="65"/>
      <c r="F477" s="67">
        <f>SUMPRODUCT(D467:D476,F467:F476)</f>
        <v>0</v>
      </c>
      <c r="G477" s="67">
        <f>SUMPRODUCT(D467:D476,G467:G476)</f>
        <v>0</v>
      </c>
      <c r="H477" s="68">
        <f>SUM(H467:H476)</f>
        <v>0</v>
      </c>
      <c r="I477" s="67">
        <f>SUMPRODUCT(D467:D476,I467:I476)</f>
        <v>0</v>
      </c>
      <c r="J477" s="67">
        <f>SUMPRODUCT(D467:D476,J467:J476)</f>
        <v>0</v>
      </c>
      <c r="K477" s="68">
        <f>SUM(K467:K476)</f>
        <v>0</v>
      </c>
    </row>
    <row r="478" spans="1:11" ht="15.75" thickBot="1" x14ac:dyDescent="0.25">
      <c r="A478" s="85"/>
      <c r="B478" s="86"/>
      <c r="C478" s="87" t="s">
        <v>85</v>
      </c>
      <c r="D478" s="88"/>
      <c r="E478" s="87"/>
      <c r="F478" s="89" t="e">
        <f>F477+F463+F460</f>
        <v>#VALUE!</v>
      </c>
      <c r="G478" s="89" t="e">
        <f t="shared" ref="G478:K478" si="289">G477+G463+G460</f>
        <v>#VALUE!</v>
      </c>
      <c r="H478" s="89">
        <f t="shared" si="289"/>
        <v>0</v>
      </c>
      <c r="I478" s="89">
        <f t="shared" si="289"/>
        <v>0</v>
      </c>
      <c r="J478" s="89">
        <f t="shared" si="289"/>
        <v>0</v>
      </c>
      <c r="K478" s="89">
        <f t="shared" si="289"/>
        <v>0</v>
      </c>
    </row>
    <row r="479" spans="1:11" ht="15" x14ac:dyDescent="0.2">
      <c r="A479" s="81"/>
      <c r="B479" s="82"/>
      <c r="C479" s="134" t="s">
        <v>86</v>
      </c>
      <c r="D479" s="134"/>
      <c r="E479" s="134"/>
      <c r="F479" s="134"/>
      <c r="G479" s="134"/>
      <c r="H479" s="135"/>
      <c r="I479" s="83"/>
      <c r="J479" s="83"/>
      <c r="K479" s="84"/>
    </row>
    <row r="480" spans="1:11" ht="15" x14ac:dyDescent="0.2">
      <c r="A480" s="23"/>
      <c r="B480" s="24" t="s">
        <v>33</v>
      </c>
      <c r="C480" s="25" t="s">
        <v>48</v>
      </c>
      <c r="D480" s="26"/>
      <c r="E480" s="25"/>
      <c r="F480" s="27"/>
      <c r="G480" s="28"/>
      <c r="H480" s="29"/>
      <c r="I480" s="30"/>
      <c r="J480" s="31"/>
      <c r="K480" s="32"/>
    </row>
    <row r="481" spans="1:11" ht="15" x14ac:dyDescent="0.2">
      <c r="A481" s="33"/>
      <c r="B481" s="34" t="s">
        <v>34</v>
      </c>
      <c r="C481" s="35" t="s">
        <v>35</v>
      </c>
      <c r="D481" s="36"/>
      <c r="E481" s="35"/>
      <c r="F481" s="37"/>
      <c r="G481" s="37"/>
      <c r="H481" s="38"/>
      <c r="I481" s="39"/>
      <c r="J481" s="37"/>
      <c r="K481" s="38"/>
    </row>
    <row r="482" spans="1:11" ht="15" x14ac:dyDescent="0.2">
      <c r="A482" s="40"/>
      <c r="B482" s="74" t="s">
        <v>10</v>
      </c>
      <c r="C482" s="41" t="s">
        <v>149</v>
      </c>
      <c r="D482" s="75">
        <v>1</v>
      </c>
      <c r="E482" s="76" t="s">
        <v>4</v>
      </c>
      <c r="F482" s="42" t="s">
        <v>23</v>
      </c>
      <c r="G482" s="43"/>
      <c r="H482" s="44">
        <f t="shared" ref="H482:H483" si="290">SUM(F482,G482)*D482</f>
        <v>0</v>
      </c>
      <c r="I482" s="112" t="s">
        <v>23</v>
      </c>
      <c r="J482" s="113">
        <f>TRUNC(G482*(1+$K$4),2)</f>
        <v>0</v>
      </c>
      <c r="K482" s="114">
        <f t="shared" ref="K482:K483" si="291">SUM(I482:J482)*D482</f>
        <v>0</v>
      </c>
    </row>
    <row r="483" spans="1:11" ht="45" x14ac:dyDescent="0.2">
      <c r="A483" s="40"/>
      <c r="B483" s="74" t="s">
        <v>11</v>
      </c>
      <c r="C483" s="41" t="s">
        <v>208</v>
      </c>
      <c r="D483" s="75">
        <v>5</v>
      </c>
      <c r="E483" s="76" t="s">
        <v>37</v>
      </c>
      <c r="F483" s="42" t="s">
        <v>23</v>
      </c>
      <c r="G483" s="43"/>
      <c r="H483" s="44">
        <f t="shared" si="290"/>
        <v>0</v>
      </c>
      <c r="I483" s="112" t="s">
        <v>23</v>
      </c>
      <c r="J483" s="113">
        <f t="shared" ref="J483" si="292">TRUNC(G483*(1+$K$4),2)</f>
        <v>0</v>
      </c>
      <c r="K483" s="114">
        <f t="shared" si="291"/>
        <v>0</v>
      </c>
    </row>
    <row r="484" spans="1:11" ht="15" x14ac:dyDescent="0.2">
      <c r="A484" s="33"/>
      <c r="B484" s="34" t="s">
        <v>38</v>
      </c>
      <c r="C484" s="35" t="s">
        <v>151</v>
      </c>
      <c r="D484" s="36"/>
      <c r="E484" s="35"/>
      <c r="F484" s="37"/>
      <c r="G484" s="37"/>
      <c r="H484" s="38"/>
      <c r="I484" s="39"/>
      <c r="J484" s="37"/>
      <c r="K484" s="38"/>
    </row>
    <row r="485" spans="1:11" ht="30" x14ac:dyDescent="0.2">
      <c r="A485" s="40"/>
      <c r="B485" s="74" t="s">
        <v>12</v>
      </c>
      <c r="C485" s="41" t="s">
        <v>164</v>
      </c>
      <c r="D485" s="75">
        <v>38</v>
      </c>
      <c r="E485" s="76" t="s">
        <v>36</v>
      </c>
      <c r="F485" s="62"/>
      <c r="G485" s="43"/>
      <c r="H485" s="44">
        <f t="shared" ref="H485:H489" si="293">SUM(F485,G485)*D485</f>
        <v>0</v>
      </c>
      <c r="I485" s="113">
        <f t="shared" ref="I485:I489" si="294">TRUNC(F485*(1+$K$4),2)</f>
        <v>0</v>
      </c>
      <c r="J485" s="113">
        <f t="shared" ref="J485:J489" si="295">TRUNC(G485*(1+$K$4),2)</f>
        <v>0</v>
      </c>
      <c r="K485" s="114">
        <f t="shared" ref="K485:K489" si="296">SUM(I485:J485)*D485</f>
        <v>0</v>
      </c>
    </row>
    <row r="486" spans="1:11" ht="15" x14ac:dyDescent="0.2">
      <c r="A486" s="40"/>
      <c r="B486" s="74" t="s">
        <v>14</v>
      </c>
      <c r="C486" s="41" t="s">
        <v>209</v>
      </c>
      <c r="D486" s="75">
        <v>14</v>
      </c>
      <c r="E486" s="76" t="s">
        <v>13</v>
      </c>
      <c r="F486" s="62"/>
      <c r="G486" s="43"/>
      <c r="H486" s="44">
        <f t="shared" si="293"/>
        <v>0</v>
      </c>
      <c r="I486" s="113">
        <f t="shared" si="294"/>
        <v>0</v>
      </c>
      <c r="J486" s="113">
        <f t="shared" si="295"/>
        <v>0</v>
      </c>
      <c r="K486" s="114">
        <f t="shared" si="296"/>
        <v>0</v>
      </c>
    </row>
    <row r="487" spans="1:11" ht="15" x14ac:dyDescent="0.2">
      <c r="A487" s="40"/>
      <c r="B487" s="74" t="s">
        <v>15</v>
      </c>
      <c r="C487" s="41" t="s">
        <v>152</v>
      </c>
      <c r="D487" s="75">
        <v>2</v>
      </c>
      <c r="E487" s="76" t="s">
        <v>36</v>
      </c>
      <c r="F487" s="62"/>
      <c r="G487" s="43"/>
      <c r="H487" s="44">
        <f t="shared" si="293"/>
        <v>0</v>
      </c>
      <c r="I487" s="113">
        <f t="shared" si="294"/>
        <v>0</v>
      </c>
      <c r="J487" s="113">
        <f t="shared" si="295"/>
        <v>0</v>
      </c>
      <c r="K487" s="114">
        <f t="shared" si="296"/>
        <v>0</v>
      </c>
    </row>
    <row r="488" spans="1:11" ht="15" x14ac:dyDescent="0.2">
      <c r="A488" s="40"/>
      <c r="B488" s="74" t="s">
        <v>16</v>
      </c>
      <c r="C488" s="41" t="s">
        <v>153</v>
      </c>
      <c r="D488" s="75">
        <v>16</v>
      </c>
      <c r="E488" s="76" t="s">
        <v>4</v>
      </c>
      <c r="F488" s="62"/>
      <c r="G488" s="43"/>
      <c r="H488" s="44">
        <f t="shared" si="293"/>
        <v>0</v>
      </c>
      <c r="I488" s="113">
        <f t="shared" si="294"/>
        <v>0</v>
      </c>
      <c r="J488" s="113">
        <f t="shared" si="295"/>
        <v>0</v>
      </c>
      <c r="K488" s="114">
        <f t="shared" si="296"/>
        <v>0</v>
      </c>
    </row>
    <row r="489" spans="1:11" ht="30" x14ac:dyDescent="0.2">
      <c r="A489" s="40"/>
      <c r="B489" s="74" t="s">
        <v>17</v>
      </c>
      <c r="C489" s="41" t="s">
        <v>154</v>
      </c>
      <c r="D489" s="75">
        <v>4</v>
      </c>
      <c r="E489" s="76" t="s">
        <v>4</v>
      </c>
      <c r="F489" s="62"/>
      <c r="G489" s="43"/>
      <c r="H489" s="44">
        <f t="shared" si="293"/>
        <v>0</v>
      </c>
      <c r="I489" s="113">
        <f t="shared" si="294"/>
        <v>0</v>
      </c>
      <c r="J489" s="113">
        <f t="shared" si="295"/>
        <v>0</v>
      </c>
      <c r="K489" s="114">
        <f t="shared" si="296"/>
        <v>0</v>
      </c>
    </row>
    <row r="490" spans="1:11" ht="15" x14ac:dyDescent="0.2">
      <c r="A490" s="40"/>
      <c r="B490" s="34" t="s">
        <v>39</v>
      </c>
      <c r="C490" s="35" t="s">
        <v>172</v>
      </c>
      <c r="D490" s="75"/>
      <c r="E490" s="76"/>
      <c r="F490" s="42"/>
      <c r="G490" s="111"/>
      <c r="H490" s="44"/>
      <c r="I490" s="113"/>
      <c r="J490" s="113"/>
      <c r="K490" s="114"/>
    </row>
    <row r="491" spans="1:11" ht="15" x14ac:dyDescent="0.2">
      <c r="A491" s="40"/>
      <c r="B491" s="74" t="s">
        <v>18</v>
      </c>
      <c r="C491" s="41" t="s">
        <v>175</v>
      </c>
      <c r="D491" s="75">
        <v>1</v>
      </c>
      <c r="E491" s="76" t="s">
        <v>4</v>
      </c>
      <c r="F491" s="42" t="s">
        <v>23</v>
      </c>
      <c r="G491" s="43"/>
      <c r="H491" s="44">
        <f t="shared" ref="H491:H499" si="297">SUM(F491,G491)*D491</f>
        <v>0</v>
      </c>
      <c r="I491" s="112" t="s">
        <v>23</v>
      </c>
      <c r="J491" s="113">
        <f t="shared" ref="J491:J495" si="298">TRUNC(G491*(1+$K$4),2)</f>
        <v>0</v>
      </c>
      <c r="K491" s="114">
        <f t="shared" ref="K491:K499" si="299">SUM(I491:J491)*D491</f>
        <v>0</v>
      </c>
    </row>
    <row r="492" spans="1:11" ht="15" x14ac:dyDescent="0.2">
      <c r="A492" s="40"/>
      <c r="B492" s="74" t="s">
        <v>19</v>
      </c>
      <c r="C492" s="41" t="s">
        <v>176</v>
      </c>
      <c r="D492" s="75">
        <v>1</v>
      </c>
      <c r="E492" s="76" t="s">
        <v>4</v>
      </c>
      <c r="F492" s="42" t="s">
        <v>23</v>
      </c>
      <c r="G492" s="43"/>
      <c r="H492" s="44">
        <f t="shared" si="297"/>
        <v>0</v>
      </c>
      <c r="I492" s="112" t="s">
        <v>23</v>
      </c>
      <c r="J492" s="113">
        <f t="shared" si="298"/>
        <v>0</v>
      </c>
      <c r="K492" s="114">
        <f t="shared" si="299"/>
        <v>0</v>
      </c>
    </row>
    <row r="493" spans="1:11" ht="15" x14ac:dyDescent="0.2">
      <c r="A493" s="40"/>
      <c r="B493" s="74" t="s">
        <v>20</v>
      </c>
      <c r="C493" s="41" t="s">
        <v>177</v>
      </c>
      <c r="D493" s="75">
        <v>1</v>
      </c>
      <c r="E493" s="76" t="s">
        <v>4</v>
      </c>
      <c r="F493" s="42" t="s">
        <v>23</v>
      </c>
      <c r="G493" s="43"/>
      <c r="H493" s="44">
        <f t="shared" si="297"/>
        <v>0</v>
      </c>
      <c r="I493" s="112" t="s">
        <v>23</v>
      </c>
      <c r="J493" s="113">
        <f t="shared" si="298"/>
        <v>0</v>
      </c>
      <c r="K493" s="114">
        <f t="shared" si="299"/>
        <v>0</v>
      </c>
    </row>
    <row r="494" spans="1:11" ht="15" x14ac:dyDescent="0.2">
      <c r="A494" s="40"/>
      <c r="B494" s="74" t="s">
        <v>21</v>
      </c>
      <c r="C494" s="41" t="s">
        <v>178</v>
      </c>
      <c r="D494" s="75">
        <v>1</v>
      </c>
      <c r="E494" s="76" t="s">
        <v>4</v>
      </c>
      <c r="F494" s="42" t="s">
        <v>23</v>
      </c>
      <c r="G494" s="43"/>
      <c r="H494" s="44">
        <f t="shared" si="297"/>
        <v>0</v>
      </c>
      <c r="I494" s="112" t="s">
        <v>23</v>
      </c>
      <c r="J494" s="113">
        <f t="shared" si="298"/>
        <v>0</v>
      </c>
      <c r="K494" s="114">
        <f t="shared" si="299"/>
        <v>0</v>
      </c>
    </row>
    <row r="495" spans="1:11" ht="15" x14ac:dyDescent="0.2">
      <c r="A495" s="40"/>
      <c r="B495" s="74" t="s">
        <v>22</v>
      </c>
      <c r="C495" s="41" t="s">
        <v>179</v>
      </c>
      <c r="D495" s="75">
        <v>1</v>
      </c>
      <c r="E495" s="76" t="s">
        <v>4</v>
      </c>
      <c r="F495" s="62"/>
      <c r="G495" s="43"/>
      <c r="H495" s="44">
        <f t="shared" si="297"/>
        <v>0</v>
      </c>
      <c r="I495" s="113">
        <f t="shared" ref="I495" si="300">TRUNC(F495*(1+$K$4),2)</f>
        <v>0</v>
      </c>
      <c r="J495" s="113">
        <f t="shared" si="298"/>
        <v>0</v>
      </c>
      <c r="K495" s="114">
        <f t="shared" si="299"/>
        <v>0</v>
      </c>
    </row>
    <row r="496" spans="1:11" ht="15" x14ac:dyDescent="0.2">
      <c r="A496" s="40"/>
      <c r="B496" s="74" t="s">
        <v>173</v>
      </c>
      <c r="C496" s="41" t="s">
        <v>180</v>
      </c>
      <c r="D496" s="75">
        <v>1</v>
      </c>
      <c r="E496" s="76" t="s">
        <v>4</v>
      </c>
      <c r="F496" s="42" t="s">
        <v>23</v>
      </c>
      <c r="G496" s="43"/>
      <c r="H496" s="44">
        <f t="shared" si="297"/>
        <v>0</v>
      </c>
      <c r="I496" s="112" t="s">
        <v>23</v>
      </c>
      <c r="J496" s="113">
        <f>TRUNC(G496*(1+$K$4),2)</f>
        <v>0</v>
      </c>
      <c r="K496" s="114">
        <f t="shared" si="299"/>
        <v>0</v>
      </c>
    </row>
    <row r="497" spans="1:11" ht="15" x14ac:dyDescent="0.2">
      <c r="A497" s="40"/>
      <c r="B497" s="74" t="s">
        <v>40</v>
      </c>
      <c r="C497" s="41" t="s">
        <v>250</v>
      </c>
      <c r="D497" s="75">
        <v>2</v>
      </c>
      <c r="E497" s="76" t="s">
        <v>4</v>
      </c>
      <c r="F497" s="62"/>
      <c r="G497" s="43"/>
      <c r="H497" s="44">
        <f t="shared" si="297"/>
        <v>0</v>
      </c>
      <c r="I497" s="113">
        <f t="shared" ref="I497" si="301">TRUNC(F497*(1+$K$4),2)</f>
        <v>0</v>
      </c>
      <c r="J497" s="113">
        <f t="shared" ref="J497" si="302">TRUNC(G497*(1+$K$4),2)</f>
        <v>0</v>
      </c>
      <c r="K497" s="114">
        <f t="shared" si="299"/>
        <v>0</v>
      </c>
    </row>
    <row r="498" spans="1:11" ht="15" x14ac:dyDescent="0.2">
      <c r="A498" s="40"/>
      <c r="B498" s="74" t="s">
        <v>41</v>
      </c>
      <c r="C498" s="41" t="s">
        <v>46</v>
      </c>
      <c r="D498" s="75">
        <v>70</v>
      </c>
      <c r="E498" s="76" t="s">
        <v>36</v>
      </c>
      <c r="F498" s="43"/>
      <c r="G498" s="43"/>
      <c r="H498" s="44">
        <f t="shared" si="297"/>
        <v>0</v>
      </c>
      <c r="I498" s="113">
        <f t="shared" ref="I498:I499" si="303">TRUNC(F498*(1+$K$4),2)</f>
        <v>0</v>
      </c>
      <c r="J498" s="113">
        <f t="shared" ref="J498:J499" si="304">TRUNC(G498*(1+$K$4),2)</f>
        <v>0</v>
      </c>
      <c r="K498" s="114">
        <f t="shared" si="299"/>
        <v>0</v>
      </c>
    </row>
    <row r="499" spans="1:11" ht="15" x14ac:dyDescent="0.2">
      <c r="A499" s="45"/>
      <c r="B499" s="46" t="s">
        <v>251</v>
      </c>
      <c r="C499" s="47" t="s">
        <v>47</v>
      </c>
      <c r="D499" s="48">
        <v>70</v>
      </c>
      <c r="E499" s="49" t="s">
        <v>36</v>
      </c>
      <c r="F499" s="50"/>
      <c r="G499" s="50"/>
      <c r="H499" s="44">
        <f t="shared" si="297"/>
        <v>0</v>
      </c>
      <c r="I499" s="113">
        <f t="shared" si="303"/>
        <v>0</v>
      </c>
      <c r="J499" s="113">
        <f t="shared" si="304"/>
        <v>0</v>
      </c>
      <c r="K499" s="114">
        <f t="shared" si="299"/>
        <v>0</v>
      </c>
    </row>
    <row r="500" spans="1:11" ht="15" x14ac:dyDescent="0.2">
      <c r="A500" s="21"/>
      <c r="B500" s="22"/>
      <c r="C500" s="51" t="s">
        <v>42</v>
      </c>
      <c r="D500" s="52"/>
      <c r="E500" s="51"/>
      <c r="F500" s="53">
        <f>SUMPRODUCT(D482:D499,F482:F499)</f>
        <v>0</v>
      </c>
      <c r="G500" s="53">
        <f>SUMPRODUCT(D482:D499,G482:G499)</f>
        <v>0</v>
      </c>
      <c r="H500" s="54">
        <f>SUM(H482:H499)</f>
        <v>0</v>
      </c>
      <c r="I500" s="53">
        <f>SUMPRODUCT(I482:I499,D482:D499)</f>
        <v>0</v>
      </c>
      <c r="J500" s="53">
        <f>SUMPRODUCT(J482:J499,D482:D499)</f>
        <v>0</v>
      </c>
      <c r="K500" s="54">
        <f>SUM(K482:K499)</f>
        <v>0</v>
      </c>
    </row>
    <row r="501" spans="1:11" ht="15" x14ac:dyDescent="0.2">
      <c r="A501" s="56"/>
      <c r="B501" s="24" t="s">
        <v>43</v>
      </c>
      <c r="C501" s="25" t="s">
        <v>155</v>
      </c>
      <c r="D501" s="26"/>
      <c r="E501" s="25"/>
      <c r="F501" s="27"/>
      <c r="G501" s="57"/>
      <c r="H501" s="58"/>
      <c r="I501" s="59"/>
      <c r="J501" s="60"/>
      <c r="K501" s="61"/>
    </row>
    <row r="502" spans="1:11" ht="75" x14ac:dyDescent="0.2">
      <c r="A502" s="33"/>
      <c r="B502" s="74">
        <v>1</v>
      </c>
      <c r="C502" s="41" t="s">
        <v>230</v>
      </c>
      <c r="D502" s="75">
        <v>11</v>
      </c>
      <c r="E502" s="76" t="s">
        <v>36</v>
      </c>
      <c r="F502" s="43"/>
      <c r="G502" s="43"/>
      <c r="H502" s="44">
        <f t="shared" ref="H502" si="305">SUM(F502,G502)*D502</f>
        <v>0</v>
      </c>
      <c r="I502" s="113">
        <f t="shared" ref="I502" si="306">TRUNC(F502*(1+$K$4),2)</f>
        <v>0</v>
      </c>
      <c r="J502" s="113">
        <f t="shared" ref="J502" si="307">TRUNC(G502*(1+$K$4),2)</f>
        <v>0</v>
      </c>
      <c r="K502" s="114">
        <f t="shared" ref="K502" si="308">SUM(I502:J502)*D502</f>
        <v>0</v>
      </c>
    </row>
    <row r="503" spans="1:11" ht="15" x14ac:dyDescent="0.2">
      <c r="A503" s="21"/>
      <c r="B503" s="22"/>
      <c r="C503" s="51" t="s">
        <v>168</v>
      </c>
      <c r="D503" s="52"/>
      <c r="E503" s="51"/>
      <c r="F503" s="53" t="e">
        <f>SUMPRODUCT(D502,F502)</f>
        <v>#VALUE!</v>
      </c>
      <c r="G503" s="53" t="e">
        <f>SUMPRODUCT(D502,G502)</f>
        <v>#VALUE!</v>
      </c>
      <c r="H503" s="54">
        <f>H502</f>
        <v>0</v>
      </c>
      <c r="I503" s="53">
        <f>SUMPRODUCT(D502,I502)</f>
        <v>0</v>
      </c>
      <c r="J503" s="53">
        <f>SUMPRODUCT(D502,J502)</f>
        <v>0</v>
      </c>
      <c r="K503" s="54">
        <f>K502</f>
        <v>0</v>
      </c>
    </row>
    <row r="504" spans="1:11" ht="15" x14ac:dyDescent="0.2">
      <c r="A504" s="56"/>
      <c r="B504" s="24" t="s">
        <v>44</v>
      </c>
      <c r="C504" s="25" t="s">
        <v>156</v>
      </c>
      <c r="D504" s="26"/>
      <c r="E504" s="25"/>
      <c r="F504" s="27"/>
      <c r="G504" s="57"/>
      <c r="H504" s="58"/>
      <c r="I504" s="59"/>
      <c r="J504" s="60"/>
      <c r="K504" s="61"/>
    </row>
    <row r="505" spans="1:11" ht="15" x14ac:dyDescent="0.2">
      <c r="A505" s="33"/>
      <c r="B505" s="34">
        <v>1</v>
      </c>
      <c r="C505" s="35" t="s">
        <v>157</v>
      </c>
      <c r="D505" s="36"/>
      <c r="E505" s="35"/>
      <c r="F505" s="37"/>
      <c r="G505" s="37"/>
      <c r="H505" s="38"/>
      <c r="I505" s="55"/>
      <c r="J505" s="37"/>
      <c r="K505" s="38"/>
    </row>
    <row r="506" spans="1:11" ht="30" x14ac:dyDescent="0.2">
      <c r="A506" s="115"/>
      <c r="B506" s="116" t="s">
        <v>10</v>
      </c>
      <c r="C506" s="116" t="s">
        <v>158</v>
      </c>
      <c r="D506" s="117"/>
      <c r="E506" s="118"/>
      <c r="F506" s="42"/>
      <c r="G506" s="42"/>
      <c r="H506" s="44"/>
      <c r="I506" s="113"/>
      <c r="J506" s="113"/>
      <c r="K506" s="114"/>
    </row>
    <row r="507" spans="1:11" ht="15" x14ac:dyDescent="0.2">
      <c r="A507" s="40"/>
      <c r="B507" s="116" t="s">
        <v>45</v>
      </c>
      <c r="C507" s="116" t="s">
        <v>165</v>
      </c>
      <c r="D507" s="75">
        <v>175</v>
      </c>
      <c r="E507" s="76" t="s">
        <v>13</v>
      </c>
      <c r="F507" s="43"/>
      <c r="G507" s="43"/>
      <c r="H507" s="44">
        <f t="shared" ref="H507:H516" si="309">SUM(F507,G507)*D507</f>
        <v>0</v>
      </c>
      <c r="I507" s="113">
        <f t="shared" ref="I507:I516" si="310">TRUNC(F507*(1+$K$4),2)</f>
        <v>0</v>
      </c>
      <c r="J507" s="113">
        <f t="shared" ref="J507:J516" si="311">TRUNC(G507*(1+$K$4),2)</f>
        <v>0</v>
      </c>
      <c r="K507" s="114">
        <f t="shared" ref="K507:K516" si="312">SUM(I507:J507)*D507</f>
        <v>0</v>
      </c>
    </row>
    <row r="508" spans="1:11" ht="45" x14ac:dyDescent="0.2">
      <c r="A508" s="40"/>
      <c r="B508" s="116" t="s">
        <v>11</v>
      </c>
      <c r="C508" s="116" t="s">
        <v>167</v>
      </c>
      <c r="D508" s="75">
        <v>1</v>
      </c>
      <c r="E508" s="76" t="s">
        <v>4</v>
      </c>
      <c r="F508" s="62"/>
      <c r="G508" s="43"/>
      <c r="H508" s="44">
        <f t="shared" si="309"/>
        <v>0</v>
      </c>
      <c r="I508" s="113">
        <f t="shared" si="310"/>
        <v>0</v>
      </c>
      <c r="J508" s="113">
        <f t="shared" si="311"/>
        <v>0</v>
      </c>
      <c r="K508" s="114">
        <f t="shared" si="312"/>
        <v>0</v>
      </c>
    </row>
    <row r="509" spans="1:11" ht="15" x14ac:dyDescent="0.2">
      <c r="A509" s="40"/>
      <c r="B509" s="116" t="s">
        <v>24</v>
      </c>
      <c r="C509" s="116" t="s">
        <v>210</v>
      </c>
      <c r="D509" s="75">
        <v>94</v>
      </c>
      <c r="E509" s="76" t="s">
        <v>13</v>
      </c>
      <c r="F509" s="43"/>
      <c r="G509" s="43"/>
      <c r="H509" s="44">
        <f t="shared" si="309"/>
        <v>0</v>
      </c>
      <c r="I509" s="113">
        <f t="shared" si="310"/>
        <v>0</v>
      </c>
      <c r="J509" s="113">
        <f t="shared" si="311"/>
        <v>0</v>
      </c>
      <c r="K509" s="114">
        <f t="shared" si="312"/>
        <v>0</v>
      </c>
    </row>
    <row r="510" spans="1:11" ht="15" x14ac:dyDescent="0.2">
      <c r="A510" s="40"/>
      <c r="B510" s="116" t="s">
        <v>26</v>
      </c>
      <c r="C510" s="116" t="s">
        <v>166</v>
      </c>
      <c r="D510" s="75">
        <v>12</v>
      </c>
      <c r="E510" s="76" t="s">
        <v>4</v>
      </c>
      <c r="F510" s="43"/>
      <c r="G510" s="43"/>
      <c r="H510" s="44">
        <f t="shared" si="309"/>
        <v>0</v>
      </c>
      <c r="I510" s="113">
        <f t="shared" si="310"/>
        <v>0</v>
      </c>
      <c r="J510" s="113">
        <f t="shared" si="311"/>
        <v>0</v>
      </c>
      <c r="K510" s="114">
        <f t="shared" si="312"/>
        <v>0</v>
      </c>
    </row>
    <row r="511" spans="1:11" ht="15" x14ac:dyDescent="0.2">
      <c r="A511" s="119"/>
      <c r="B511" s="116" t="s">
        <v>25</v>
      </c>
      <c r="C511" s="116" t="s">
        <v>159</v>
      </c>
      <c r="D511" s="75">
        <v>1</v>
      </c>
      <c r="E511" s="76" t="s">
        <v>4</v>
      </c>
      <c r="F511" s="43"/>
      <c r="G511" s="43"/>
      <c r="H511" s="44">
        <f t="shared" si="309"/>
        <v>0</v>
      </c>
      <c r="I511" s="113">
        <f t="shared" si="310"/>
        <v>0</v>
      </c>
      <c r="J511" s="113">
        <f t="shared" si="311"/>
        <v>0</v>
      </c>
      <c r="K511" s="114">
        <f t="shared" si="312"/>
        <v>0</v>
      </c>
    </row>
    <row r="512" spans="1:11" ht="30" x14ac:dyDescent="0.2">
      <c r="A512" s="40"/>
      <c r="B512" s="116" t="s">
        <v>27</v>
      </c>
      <c r="C512" s="116" t="s">
        <v>160</v>
      </c>
      <c r="D512" s="75">
        <v>1</v>
      </c>
      <c r="E512" s="76" t="s">
        <v>169</v>
      </c>
      <c r="F512" s="43"/>
      <c r="G512" s="43"/>
      <c r="H512" s="44">
        <f t="shared" si="309"/>
        <v>0</v>
      </c>
      <c r="I512" s="113">
        <f t="shared" si="310"/>
        <v>0</v>
      </c>
      <c r="J512" s="113">
        <f t="shared" si="311"/>
        <v>0</v>
      </c>
      <c r="K512" s="114">
        <f t="shared" si="312"/>
        <v>0</v>
      </c>
    </row>
    <row r="513" spans="1:11" ht="30" x14ac:dyDescent="0.2">
      <c r="A513" s="40"/>
      <c r="B513" s="116" t="s">
        <v>29</v>
      </c>
      <c r="C513" s="116" t="s">
        <v>161</v>
      </c>
      <c r="D513" s="75">
        <v>19</v>
      </c>
      <c r="E513" s="76" t="s">
        <v>13</v>
      </c>
      <c r="F513" s="43"/>
      <c r="G513" s="43"/>
      <c r="H513" s="44">
        <f t="shared" si="309"/>
        <v>0</v>
      </c>
      <c r="I513" s="113">
        <f t="shared" si="310"/>
        <v>0</v>
      </c>
      <c r="J513" s="113">
        <f t="shared" si="311"/>
        <v>0</v>
      </c>
      <c r="K513" s="114">
        <f t="shared" si="312"/>
        <v>0</v>
      </c>
    </row>
    <row r="514" spans="1:11" ht="75" x14ac:dyDescent="0.2">
      <c r="A514" s="40"/>
      <c r="B514" s="116" t="s">
        <v>30</v>
      </c>
      <c r="C514" s="116" t="s">
        <v>162</v>
      </c>
      <c r="D514" s="75">
        <v>32</v>
      </c>
      <c r="E514" s="76" t="s">
        <v>13</v>
      </c>
      <c r="F514" s="43"/>
      <c r="G514" s="43"/>
      <c r="H514" s="44">
        <f t="shared" si="309"/>
        <v>0</v>
      </c>
      <c r="I514" s="113">
        <f t="shared" si="310"/>
        <v>0</v>
      </c>
      <c r="J514" s="113">
        <f t="shared" si="311"/>
        <v>0</v>
      </c>
      <c r="K514" s="114">
        <f t="shared" si="312"/>
        <v>0</v>
      </c>
    </row>
    <row r="515" spans="1:11" ht="30" x14ac:dyDescent="0.2">
      <c r="A515" s="40"/>
      <c r="B515" s="116" t="s">
        <v>31</v>
      </c>
      <c r="C515" s="116" t="s">
        <v>211</v>
      </c>
      <c r="D515" s="75">
        <v>1</v>
      </c>
      <c r="E515" s="76" t="s">
        <v>169</v>
      </c>
      <c r="F515" s="43"/>
      <c r="G515" s="43"/>
      <c r="H515" s="44">
        <f t="shared" si="309"/>
        <v>0</v>
      </c>
      <c r="I515" s="113">
        <f t="shared" si="310"/>
        <v>0</v>
      </c>
      <c r="J515" s="113">
        <f t="shared" si="311"/>
        <v>0</v>
      </c>
      <c r="K515" s="114">
        <f t="shared" si="312"/>
        <v>0</v>
      </c>
    </row>
    <row r="516" spans="1:11" ht="15" x14ac:dyDescent="0.2">
      <c r="A516" s="40"/>
      <c r="B516" s="116" t="s">
        <v>28</v>
      </c>
      <c r="C516" s="116" t="s">
        <v>163</v>
      </c>
      <c r="D516" s="75">
        <v>1</v>
      </c>
      <c r="E516" s="76" t="s">
        <v>4</v>
      </c>
      <c r="F516" s="43"/>
      <c r="G516" s="43"/>
      <c r="H516" s="44">
        <f t="shared" si="309"/>
        <v>0</v>
      </c>
      <c r="I516" s="113">
        <f t="shared" si="310"/>
        <v>0</v>
      </c>
      <c r="J516" s="113">
        <f t="shared" si="311"/>
        <v>0</v>
      </c>
      <c r="K516" s="114">
        <f t="shared" si="312"/>
        <v>0</v>
      </c>
    </row>
    <row r="517" spans="1:11" ht="15.75" thickBot="1" x14ac:dyDescent="0.25">
      <c r="A517" s="63"/>
      <c r="B517" s="64"/>
      <c r="C517" s="65" t="s">
        <v>49</v>
      </c>
      <c r="D517" s="66"/>
      <c r="E517" s="65"/>
      <c r="F517" s="67">
        <f>SUMPRODUCT(D507:D516,F507:F516)</f>
        <v>0</v>
      </c>
      <c r="G517" s="67">
        <f>SUMPRODUCT(D507:D516,G507:G516)</f>
        <v>0</v>
      </c>
      <c r="H517" s="68">
        <f>SUM(H507:H516)</f>
        <v>0</v>
      </c>
      <c r="I517" s="67">
        <f>SUMPRODUCT(D507:D516,I507:I516)</f>
        <v>0</v>
      </c>
      <c r="J517" s="67">
        <f>SUMPRODUCT(D507:D516,J507:J516)</f>
        <v>0</v>
      </c>
      <c r="K517" s="68">
        <f>SUM(K507:K516)</f>
        <v>0</v>
      </c>
    </row>
    <row r="518" spans="1:11" ht="15.75" thickBot="1" x14ac:dyDescent="0.25">
      <c r="A518" s="85"/>
      <c r="B518" s="86"/>
      <c r="C518" s="87" t="s">
        <v>87</v>
      </c>
      <c r="D518" s="88"/>
      <c r="E518" s="87"/>
      <c r="F518" s="89" t="e">
        <f>F517+F503+F500</f>
        <v>#VALUE!</v>
      </c>
      <c r="G518" s="89" t="e">
        <f t="shared" ref="G518:K518" si="313">G517+G503+G500</f>
        <v>#VALUE!</v>
      </c>
      <c r="H518" s="89">
        <f t="shared" si="313"/>
        <v>0</v>
      </c>
      <c r="I518" s="89">
        <f t="shared" si="313"/>
        <v>0</v>
      </c>
      <c r="J518" s="89">
        <f t="shared" si="313"/>
        <v>0</v>
      </c>
      <c r="K518" s="89">
        <f t="shared" si="313"/>
        <v>0</v>
      </c>
    </row>
    <row r="519" spans="1:11" ht="15" x14ac:dyDescent="0.2">
      <c r="A519" s="81"/>
      <c r="B519" s="82"/>
      <c r="C519" s="134" t="s">
        <v>88</v>
      </c>
      <c r="D519" s="134"/>
      <c r="E519" s="134"/>
      <c r="F519" s="134"/>
      <c r="G519" s="134"/>
      <c r="H519" s="135"/>
      <c r="I519" s="83"/>
      <c r="J519" s="83"/>
      <c r="K519" s="84"/>
    </row>
    <row r="520" spans="1:11" ht="15" x14ac:dyDescent="0.2">
      <c r="A520" s="23"/>
      <c r="B520" s="24" t="s">
        <v>33</v>
      </c>
      <c r="C520" s="25" t="s">
        <v>48</v>
      </c>
      <c r="D520" s="26"/>
      <c r="E520" s="25"/>
      <c r="F520" s="27"/>
      <c r="G520" s="28"/>
      <c r="H520" s="29"/>
      <c r="I520" s="30"/>
      <c r="J520" s="31"/>
      <c r="K520" s="32"/>
    </row>
    <row r="521" spans="1:11" ht="15" x14ac:dyDescent="0.2">
      <c r="A521" s="33"/>
      <c r="B521" s="34" t="s">
        <v>34</v>
      </c>
      <c r="C521" s="35" t="s">
        <v>35</v>
      </c>
      <c r="D521" s="36"/>
      <c r="E521" s="35"/>
      <c r="F521" s="37"/>
      <c r="G521" s="37"/>
      <c r="H521" s="38"/>
      <c r="I521" s="39"/>
      <c r="J521" s="37"/>
      <c r="K521" s="38"/>
    </row>
    <row r="522" spans="1:11" ht="15" x14ac:dyDescent="0.2">
      <c r="A522" s="40"/>
      <c r="B522" s="74" t="s">
        <v>10</v>
      </c>
      <c r="C522" s="41" t="s">
        <v>149</v>
      </c>
      <c r="D522" s="75">
        <v>1</v>
      </c>
      <c r="E522" s="76" t="s">
        <v>4</v>
      </c>
      <c r="F522" s="42" t="s">
        <v>23</v>
      </c>
      <c r="G522" s="43"/>
      <c r="H522" s="44">
        <f t="shared" ref="H522:H524" si="314">SUM(F522,G522)*D522</f>
        <v>0</v>
      </c>
      <c r="I522" s="112" t="s">
        <v>23</v>
      </c>
      <c r="J522" s="113">
        <f>TRUNC(G522*(1+$K$4),2)</f>
        <v>0</v>
      </c>
      <c r="K522" s="114">
        <f t="shared" ref="K522:K524" si="315">SUM(I522:J522)*D522</f>
        <v>0</v>
      </c>
    </row>
    <row r="523" spans="1:11" ht="45" x14ac:dyDescent="0.2">
      <c r="A523" s="40"/>
      <c r="B523" s="74" t="s">
        <v>11</v>
      </c>
      <c r="C523" s="41" t="s">
        <v>208</v>
      </c>
      <c r="D523" s="75">
        <v>5</v>
      </c>
      <c r="E523" s="76" t="s">
        <v>37</v>
      </c>
      <c r="F523" s="42" t="s">
        <v>23</v>
      </c>
      <c r="G523" s="43"/>
      <c r="H523" s="44">
        <f t="shared" si="314"/>
        <v>0</v>
      </c>
      <c r="I523" s="112" t="s">
        <v>23</v>
      </c>
      <c r="J523" s="113">
        <f t="shared" ref="J523:J524" si="316">TRUNC(G523*(1+$K$4),2)</f>
        <v>0</v>
      </c>
      <c r="K523" s="114">
        <f t="shared" si="315"/>
        <v>0</v>
      </c>
    </row>
    <row r="524" spans="1:11" ht="15" x14ac:dyDescent="0.2">
      <c r="A524" s="40"/>
      <c r="B524" s="74" t="s">
        <v>24</v>
      </c>
      <c r="C524" s="41" t="s">
        <v>181</v>
      </c>
      <c r="D524" s="75">
        <v>2</v>
      </c>
      <c r="E524" s="76" t="s">
        <v>36</v>
      </c>
      <c r="F524" s="62"/>
      <c r="G524" s="43"/>
      <c r="H524" s="44">
        <f t="shared" si="314"/>
        <v>0</v>
      </c>
      <c r="I524" s="113">
        <f t="shared" ref="I524" si="317">TRUNC(F524*(1+$K$4),2)</f>
        <v>0</v>
      </c>
      <c r="J524" s="113">
        <f t="shared" si="316"/>
        <v>0</v>
      </c>
      <c r="K524" s="114">
        <f t="shared" si="315"/>
        <v>0</v>
      </c>
    </row>
    <row r="525" spans="1:11" ht="15" x14ac:dyDescent="0.2">
      <c r="A525" s="33"/>
      <c r="B525" s="34" t="s">
        <v>38</v>
      </c>
      <c r="C525" s="35" t="s">
        <v>151</v>
      </c>
      <c r="D525" s="36"/>
      <c r="E525" s="35"/>
      <c r="F525" s="37"/>
      <c r="G525" s="37"/>
      <c r="H525" s="38"/>
      <c r="I525" s="39"/>
      <c r="J525" s="37"/>
      <c r="K525" s="38"/>
    </row>
    <row r="526" spans="1:11" ht="30" x14ac:dyDescent="0.2">
      <c r="A526" s="40"/>
      <c r="B526" s="74" t="s">
        <v>12</v>
      </c>
      <c r="C526" s="41" t="s">
        <v>164</v>
      </c>
      <c r="D526" s="75">
        <v>26</v>
      </c>
      <c r="E526" s="76" t="s">
        <v>36</v>
      </c>
      <c r="F526" s="62"/>
      <c r="G526" s="43"/>
      <c r="H526" s="44">
        <f t="shared" ref="H526:H530" si="318">SUM(F526,G526)*D526</f>
        <v>0</v>
      </c>
      <c r="I526" s="113">
        <f t="shared" ref="I526:I530" si="319">TRUNC(F526*(1+$K$4),2)</f>
        <v>0</v>
      </c>
      <c r="J526" s="113">
        <f t="shared" ref="J526:J530" si="320">TRUNC(G526*(1+$K$4),2)</f>
        <v>0</v>
      </c>
      <c r="K526" s="114">
        <f t="shared" ref="K526:K530" si="321">SUM(I526:J526)*D526</f>
        <v>0</v>
      </c>
    </row>
    <row r="527" spans="1:11" ht="15" x14ac:dyDescent="0.2">
      <c r="A527" s="40"/>
      <c r="B527" s="74" t="s">
        <v>14</v>
      </c>
      <c r="C527" s="41" t="s">
        <v>209</v>
      </c>
      <c r="D527" s="75">
        <v>22</v>
      </c>
      <c r="E527" s="76" t="s">
        <v>13</v>
      </c>
      <c r="F527" s="62"/>
      <c r="G527" s="43"/>
      <c r="H527" s="44">
        <f t="shared" si="318"/>
        <v>0</v>
      </c>
      <c r="I527" s="113">
        <f t="shared" si="319"/>
        <v>0</v>
      </c>
      <c r="J527" s="113">
        <f t="shared" si="320"/>
        <v>0</v>
      </c>
      <c r="K527" s="114">
        <f t="shared" si="321"/>
        <v>0</v>
      </c>
    </row>
    <row r="528" spans="1:11" ht="15" x14ac:dyDescent="0.2">
      <c r="A528" s="40"/>
      <c r="B528" s="74" t="s">
        <v>15</v>
      </c>
      <c r="C528" s="41" t="s">
        <v>152</v>
      </c>
      <c r="D528" s="75">
        <v>2</v>
      </c>
      <c r="E528" s="76" t="s">
        <v>36</v>
      </c>
      <c r="F528" s="62"/>
      <c r="G528" s="43"/>
      <c r="H528" s="44">
        <f t="shared" si="318"/>
        <v>0</v>
      </c>
      <c r="I528" s="113">
        <f t="shared" si="319"/>
        <v>0</v>
      </c>
      <c r="J528" s="113">
        <f t="shared" si="320"/>
        <v>0</v>
      </c>
      <c r="K528" s="114">
        <f t="shared" si="321"/>
        <v>0</v>
      </c>
    </row>
    <row r="529" spans="1:11" ht="15" x14ac:dyDescent="0.2">
      <c r="A529" s="40"/>
      <c r="B529" s="74" t="s">
        <v>16</v>
      </c>
      <c r="C529" s="41" t="s">
        <v>153</v>
      </c>
      <c r="D529" s="75">
        <v>24</v>
      </c>
      <c r="E529" s="76" t="s">
        <v>4</v>
      </c>
      <c r="F529" s="62"/>
      <c r="G529" s="43"/>
      <c r="H529" s="44">
        <f t="shared" si="318"/>
        <v>0</v>
      </c>
      <c r="I529" s="113">
        <f t="shared" si="319"/>
        <v>0</v>
      </c>
      <c r="J529" s="113">
        <f t="shared" si="320"/>
        <v>0</v>
      </c>
      <c r="K529" s="114">
        <f t="shared" si="321"/>
        <v>0</v>
      </c>
    </row>
    <row r="530" spans="1:11" ht="30" x14ac:dyDescent="0.2">
      <c r="A530" s="40"/>
      <c r="B530" s="74" t="s">
        <v>17</v>
      </c>
      <c r="C530" s="41" t="s">
        <v>154</v>
      </c>
      <c r="D530" s="75">
        <v>6</v>
      </c>
      <c r="E530" s="76" t="s">
        <v>4</v>
      </c>
      <c r="F530" s="62"/>
      <c r="G530" s="43"/>
      <c r="H530" s="44">
        <f t="shared" si="318"/>
        <v>0</v>
      </c>
      <c r="I530" s="113">
        <f t="shared" si="319"/>
        <v>0</v>
      </c>
      <c r="J530" s="113">
        <f t="shared" si="320"/>
        <v>0</v>
      </c>
      <c r="K530" s="114">
        <f t="shared" si="321"/>
        <v>0</v>
      </c>
    </row>
    <row r="531" spans="1:11" ht="15" x14ac:dyDescent="0.2">
      <c r="A531" s="40"/>
      <c r="B531" s="34" t="s">
        <v>39</v>
      </c>
      <c r="C531" s="35" t="s">
        <v>172</v>
      </c>
      <c r="D531" s="75"/>
      <c r="E531" s="76"/>
      <c r="F531" s="42"/>
      <c r="G531" s="111"/>
      <c r="H531" s="44"/>
      <c r="I531" s="113"/>
      <c r="J531" s="113"/>
      <c r="K531" s="114"/>
    </row>
    <row r="532" spans="1:11" ht="15" x14ac:dyDescent="0.2">
      <c r="A532" s="40"/>
      <c r="B532" s="74" t="s">
        <v>18</v>
      </c>
      <c r="C532" s="41" t="s">
        <v>175</v>
      </c>
      <c r="D532" s="75">
        <v>1</v>
      </c>
      <c r="E532" s="76" t="s">
        <v>4</v>
      </c>
      <c r="F532" s="42" t="s">
        <v>23</v>
      </c>
      <c r="G532" s="43"/>
      <c r="H532" s="44">
        <f t="shared" ref="H532:H540" si="322">SUM(F532,G532)*D532</f>
        <v>0</v>
      </c>
      <c r="I532" s="112" t="s">
        <v>23</v>
      </c>
      <c r="J532" s="113">
        <f t="shared" ref="J532:J536" si="323">TRUNC(G532*(1+$K$4),2)</f>
        <v>0</v>
      </c>
      <c r="K532" s="114">
        <f t="shared" ref="K532:K540" si="324">SUM(I532:J532)*D532</f>
        <v>0</v>
      </c>
    </row>
    <row r="533" spans="1:11" ht="15" x14ac:dyDescent="0.2">
      <c r="A533" s="40"/>
      <c r="B533" s="74" t="s">
        <v>19</v>
      </c>
      <c r="C533" s="41" t="s">
        <v>176</v>
      </c>
      <c r="D533" s="75">
        <v>1</v>
      </c>
      <c r="E533" s="76" t="s">
        <v>4</v>
      </c>
      <c r="F533" s="42" t="s">
        <v>23</v>
      </c>
      <c r="G533" s="43"/>
      <c r="H533" s="44">
        <f t="shared" si="322"/>
        <v>0</v>
      </c>
      <c r="I533" s="112" t="s">
        <v>23</v>
      </c>
      <c r="J533" s="113">
        <f t="shared" si="323"/>
        <v>0</v>
      </c>
      <c r="K533" s="114">
        <f t="shared" si="324"/>
        <v>0</v>
      </c>
    </row>
    <row r="534" spans="1:11" ht="15" x14ac:dyDescent="0.2">
      <c r="A534" s="40"/>
      <c r="B534" s="74" t="s">
        <v>20</v>
      </c>
      <c r="C534" s="41" t="s">
        <v>177</v>
      </c>
      <c r="D534" s="75">
        <v>1</v>
      </c>
      <c r="E534" s="76" t="s">
        <v>4</v>
      </c>
      <c r="F534" s="42" t="s">
        <v>23</v>
      </c>
      <c r="G534" s="43"/>
      <c r="H534" s="44">
        <f t="shared" si="322"/>
        <v>0</v>
      </c>
      <c r="I534" s="112" t="s">
        <v>23</v>
      </c>
      <c r="J534" s="113">
        <f t="shared" si="323"/>
        <v>0</v>
      </c>
      <c r="K534" s="114">
        <f t="shared" si="324"/>
        <v>0</v>
      </c>
    </row>
    <row r="535" spans="1:11" ht="15" x14ac:dyDescent="0.2">
      <c r="A535" s="40"/>
      <c r="B535" s="74" t="s">
        <v>21</v>
      </c>
      <c r="C535" s="41" t="s">
        <v>178</v>
      </c>
      <c r="D535" s="75">
        <v>1</v>
      </c>
      <c r="E535" s="76" t="s">
        <v>4</v>
      </c>
      <c r="F535" s="42" t="s">
        <v>23</v>
      </c>
      <c r="G535" s="43"/>
      <c r="H535" s="44">
        <f t="shared" si="322"/>
        <v>0</v>
      </c>
      <c r="I535" s="112" t="s">
        <v>23</v>
      </c>
      <c r="J535" s="113">
        <f t="shared" si="323"/>
        <v>0</v>
      </c>
      <c r="K535" s="114">
        <f t="shared" si="324"/>
        <v>0</v>
      </c>
    </row>
    <row r="536" spans="1:11" ht="15" x14ac:dyDescent="0.2">
      <c r="A536" s="40"/>
      <c r="B536" s="74" t="s">
        <v>22</v>
      </c>
      <c r="C536" s="41" t="s">
        <v>179</v>
      </c>
      <c r="D536" s="75">
        <v>1</v>
      </c>
      <c r="E536" s="76" t="s">
        <v>4</v>
      </c>
      <c r="F536" s="62"/>
      <c r="G536" s="43"/>
      <c r="H536" s="44">
        <f t="shared" si="322"/>
        <v>0</v>
      </c>
      <c r="I536" s="113">
        <f t="shared" ref="I536" si="325">TRUNC(F536*(1+$K$4),2)</f>
        <v>0</v>
      </c>
      <c r="J536" s="113">
        <f t="shared" si="323"/>
        <v>0</v>
      </c>
      <c r="K536" s="114">
        <f t="shared" si="324"/>
        <v>0</v>
      </c>
    </row>
    <row r="537" spans="1:11" ht="15" x14ac:dyDescent="0.2">
      <c r="A537" s="40"/>
      <c r="B537" s="74" t="s">
        <v>173</v>
      </c>
      <c r="C537" s="41" t="s">
        <v>180</v>
      </c>
      <c r="D537" s="75">
        <v>1</v>
      </c>
      <c r="E537" s="76" t="s">
        <v>4</v>
      </c>
      <c r="F537" s="42" t="s">
        <v>23</v>
      </c>
      <c r="G537" s="43"/>
      <c r="H537" s="44">
        <f t="shared" si="322"/>
        <v>0</v>
      </c>
      <c r="I537" s="112" t="s">
        <v>23</v>
      </c>
      <c r="J537" s="113">
        <f>TRUNC(G537*(1+$K$4),2)</f>
        <v>0</v>
      </c>
      <c r="K537" s="114">
        <f t="shared" si="324"/>
        <v>0</v>
      </c>
    </row>
    <row r="538" spans="1:11" ht="15" x14ac:dyDescent="0.2">
      <c r="A538" s="40"/>
      <c r="B538" s="74" t="s">
        <v>40</v>
      </c>
      <c r="C538" s="41" t="s">
        <v>250</v>
      </c>
      <c r="D538" s="75">
        <v>2</v>
      </c>
      <c r="E538" s="76" t="s">
        <v>4</v>
      </c>
      <c r="F538" s="62"/>
      <c r="G538" s="43"/>
      <c r="H538" s="44">
        <f t="shared" si="322"/>
        <v>0</v>
      </c>
      <c r="I538" s="113">
        <f t="shared" ref="I538" si="326">TRUNC(F538*(1+$K$4),2)</f>
        <v>0</v>
      </c>
      <c r="J538" s="113">
        <f t="shared" ref="J538" si="327">TRUNC(G538*(1+$K$4),2)</f>
        <v>0</v>
      </c>
      <c r="K538" s="114">
        <f t="shared" si="324"/>
        <v>0</v>
      </c>
    </row>
    <row r="539" spans="1:11" ht="15" x14ac:dyDescent="0.2">
      <c r="A539" s="40"/>
      <c r="B539" s="74" t="s">
        <v>41</v>
      </c>
      <c r="C539" s="41" t="s">
        <v>46</v>
      </c>
      <c r="D539" s="75">
        <v>91</v>
      </c>
      <c r="E539" s="76" t="s">
        <v>36</v>
      </c>
      <c r="F539" s="43"/>
      <c r="G539" s="43"/>
      <c r="H539" s="44">
        <f t="shared" si="322"/>
        <v>0</v>
      </c>
      <c r="I539" s="113">
        <f t="shared" ref="I539:I540" si="328">TRUNC(F539*(1+$K$4),2)</f>
        <v>0</v>
      </c>
      <c r="J539" s="113">
        <f t="shared" ref="J539:J540" si="329">TRUNC(G539*(1+$K$4),2)</f>
        <v>0</v>
      </c>
      <c r="K539" s="114">
        <f t="shared" si="324"/>
        <v>0</v>
      </c>
    </row>
    <row r="540" spans="1:11" ht="15" x14ac:dyDescent="0.2">
      <c r="A540" s="45"/>
      <c r="B540" s="74" t="s">
        <v>251</v>
      </c>
      <c r="C540" s="47" t="s">
        <v>47</v>
      </c>
      <c r="D540" s="48">
        <v>91</v>
      </c>
      <c r="E540" s="49" t="s">
        <v>36</v>
      </c>
      <c r="F540" s="50"/>
      <c r="G540" s="50"/>
      <c r="H540" s="44">
        <f t="shared" si="322"/>
        <v>0</v>
      </c>
      <c r="I540" s="113">
        <f t="shared" si="328"/>
        <v>0</v>
      </c>
      <c r="J540" s="113">
        <f t="shared" si="329"/>
        <v>0</v>
      </c>
      <c r="K540" s="114">
        <f t="shared" si="324"/>
        <v>0</v>
      </c>
    </row>
    <row r="541" spans="1:11" ht="15" x14ac:dyDescent="0.2">
      <c r="A541" s="21"/>
      <c r="B541" s="22"/>
      <c r="C541" s="51" t="s">
        <v>42</v>
      </c>
      <c r="D541" s="52"/>
      <c r="E541" s="51"/>
      <c r="F541" s="53">
        <f>SUMPRODUCT(D522:D540,F522:F540)</f>
        <v>0</v>
      </c>
      <c r="G541" s="53">
        <f>SUMPRODUCT(D522:D540,G522:G540)</f>
        <v>0</v>
      </c>
      <c r="H541" s="54">
        <f>SUM(H522:H540)</f>
        <v>0</v>
      </c>
      <c r="I541" s="53">
        <f>SUMPRODUCT(I522:I540,D522:D540)</f>
        <v>0</v>
      </c>
      <c r="J541" s="53">
        <f>SUMPRODUCT(J522:J540,D522:D540)</f>
        <v>0</v>
      </c>
      <c r="K541" s="54">
        <f>SUM(K522:K540)</f>
        <v>0</v>
      </c>
    </row>
    <row r="542" spans="1:11" ht="15" x14ac:dyDescent="0.2">
      <c r="A542" s="56"/>
      <c r="B542" s="24" t="s">
        <v>43</v>
      </c>
      <c r="C542" s="25" t="s">
        <v>155</v>
      </c>
      <c r="D542" s="26"/>
      <c r="E542" s="25"/>
      <c r="F542" s="27"/>
      <c r="G542" s="57"/>
      <c r="H542" s="58"/>
      <c r="I542" s="59"/>
      <c r="J542" s="60"/>
      <c r="K542" s="61"/>
    </row>
    <row r="543" spans="1:11" ht="75" x14ac:dyDescent="0.2">
      <c r="A543" s="33"/>
      <c r="B543" s="74">
        <v>1</v>
      </c>
      <c r="C543" s="41" t="s">
        <v>231</v>
      </c>
      <c r="D543" s="75">
        <v>16</v>
      </c>
      <c r="E543" s="76" t="s">
        <v>36</v>
      </c>
      <c r="F543" s="43"/>
      <c r="G543" s="43"/>
      <c r="H543" s="44">
        <f t="shared" ref="H543" si="330">SUM(F543,G543)*D543</f>
        <v>0</v>
      </c>
      <c r="I543" s="113">
        <f t="shared" ref="I543" si="331">TRUNC(F543*(1+$K$4),2)</f>
        <v>0</v>
      </c>
      <c r="J543" s="113">
        <f t="shared" ref="J543" si="332">TRUNC(G543*(1+$K$4),2)</f>
        <v>0</v>
      </c>
      <c r="K543" s="114">
        <f t="shared" ref="K543" si="333">SUM(I543:J543)*D543</f>
        <v>0</v>
      </c>
    </row>
    <row r="544" spans="1:11" ht="15" x14ac:dyDescent="0.2">
      <c r="A544" s="21"/>
      <c r="B544" s="22"/>
      <c r="C544" s="51" t="s">
        <v>168</v>
      </c>
      <c r="D544" s="52"/>
      <c r="E544" s="51"/>
      <c r="F544" s="53" t="e">
        <f>SUMPRODUCT(D543,F543)</f>
        <v>#VALUE!</v>
      </c>
      <c r="G544" s="53" t="e">
        <f>SUMPRODUCT(D543,G543)</f>
        <v>#VALUE!</v>
      </c>
      <c r="H544" s="54">
        <f>H543</f>
        <v>0</v>
      </c>
      <c r="I544" s="53">
        <f>SUMPRODUCT(D543,I543)</f>
        <v>0</v>
      </c>
      <c r="J544" s="53">
        <f>SUMPRODUCT(D543,J543)</f>
        <v>0</v>
      </c>
      <c r="K544" s="54">
        <f>K543</f>
        <v>0</v>
      </c>
    </row>
    <row r="545" spans="1:11" ht="15" x14ac:dyDescent="0.2">
      <c r="A545" s="56"/>
      <c r="B545" s="24" t="s">
        <v>44</v>
      </c>
      <c r="C545" s="25" t="s">
        <v>156</v>
      </c>
      <c r="D545" s="26"/>
      <c r="E545" s="25"/>
      <c r="F545" s="27"/>
      <c r="G545" s="57"/>
      <c r="H545" s="58"/>
      <c r="I545" s="59"/>
      <c r="J545" s="60"/>
      <c r="K545" s="61"/>
    </row>
    <row r="546" spans="1:11" ht="15" x14ac:dyDescent="0.2">
      <c r="A546" s="33"/>
      <c r="B546" s="34">
        <v>1</v>
      </c>
      <c r="C546" s="35" t="s">
        <v>157</v>
      </c>
      <c r="D546" s="36"/>
      <c r="E546" s="35"/>
      <c r="F546" s="37"/>
      <c r="G546" s="37"/>
      <c r="H546" s="38"/>
      <c r="I546" s="55"/>
      <c r="J546" s="37"/>
      <c r="K546" s="38"/>
    </row>
    <row r="547" spans="1:11" ht="30" x14ac:dyDescent="0.2">
      <c r="A547" s="115"/>
      <c r="B547" s="116" t="s">
        <v>10</v>
      </c>
      <c r="C547" s="116" t="s">
        <v>158</v>
      </c>
      <c r="D547" s="117"/>
      <c r="E547" s="118"/>
      <c r="F547" s="42"/>
      <c r="G547" s="42"/>
      <c r="H547" s="44"/>
      <c r="I547" s="113"/>
      <c r="J547" s="113"/>
      <c r="K547" s="114"/>
    </row>
    <row r="548" spans="1:11" ht="15" x14ac:dyDescent="0.2">
      <c r="A548" s="40"/>
      <c r="B548" s="116" t="s">
        <v>45</v>
      </c>
      <c r="C548" s="116" t="s">
        <v>165</v>
      </c>
      <c r="D548" s="75">
        <v>161</v>
      </c>
      <c r="E548" s="76" t="s">
        <v>13</v>
      </c>
      <c r="F548" s="43"/>
      <c r="G548" s="43"/>
      <c r="H548" s="44">
        <f t="shared" ref="H548:H557" si="334">SUM(F548,G548)*D548</f>
        <v>0</v>
      </c>
      <c r="I548" s="113">
        <f t="shared" ref="I548:I557" si="335">TRUNC(F548*(1+$K$4),2)</f>
        <v>0</v>
      </c>
      <c r="J548" s="113">
        <f t="shared" ref="J548:J557" si="336">TRUNC(G548*(1+$K$4),2)</f>
        <v>0</v>
      </c>
      <c r="K548" s="114">
        <f t="shared" ref="K548:K557" si="337">SUM(I548:J548)*D548</f>
        <v>0</v>
      </c>
    </row>
    <row r="549" spans="1:11" ht="45" x14ac:dyDescent="0.2">
      <c r="A549" s="40"/>
      <c r="B549" s="116" t="s">
        <v>11</v>
      </c>
      <c r="C549" s="116" t="s">
        <v>167</v>
      </c>
      <c r="D549" s="75">
        <v>1</v>
      </c>
      <c r="E549" s="76" t="s">
        <v>4</v>
      </c>
      <c r="F549" s="62"/>
      <c r="G549" s="43"/>
      <c r="H549" s="44">
        <f t="shared" si="334"/>
        <v>0</v>
      </c>
      <c r="I549" s="113">
        <f t="shared" si="335"/>
        <v>0</v>
      </c>
      <c r="J549" s="113">
        <f t="shared" si="336"/>
        <v>0</v>
      </c>
      <c r="K549" s="114">
        <f t="shared" si="337"/>
        <v>0</v>
      </c>
    </row>
    <row r="550" spans="1:11" ht="15" x14ac:dyDescent="0.2">
      <c r="A550" s="40"/>
      <c r="B550" s="116" t="s">
        <v>24</v>
      </c>
      <c r="C550" s="116" t="s">
        <v>210</v>
      </c>
      <c r="D550" s="75">
        <v>100</v>
      </c>
      <c r="E550" s="76" t="s">
        <v>13</v>
      </c>
      <c r="F550" s="43"/>
      <c r="G550" s="43"/>
      <c r="H550" s="44">
        <f t="shared" si="334"/>
        <v>0</v>
      </c>
      <c r="I550" s="113">
        <f t="shared" si="335"/>
        <v>0</v>
      </c>
      <c r="J550" s="113">
        <f t="shared" si="336"/>
        <v>0</v>
      </c>
      <c r="K550" s="114">
        <f t="shared" si="337"/>
        <v>0</v>
      </c>
    </row>
    <row r="551" spans="1:11" ht="15" x14ac:dyDescent="0.2">
      <c r="A551" s="40"/>
      <c r="B551" s="116" t="s">
        <v>26</v>
      </c>
      <c r="C551" s="116" t="s">
        <v>166</v>
      </c>
      <c r="D551" s="75">
        <v>16</v>
      </c>
      <c r="E551" s="76" t="s">
        <v>4</v>
      </c>
      <c r="F551" s="43"/>
      <c r="G551" s="43"/>
      <c r="H551" s="44">
        <f t="shared" si="334"/>
        <v>0</v>
      </c>
      <c r="I551" s="113">
        <f t="shared" si="335"/>
        <v>0</v>
      </c>
      <c r="J551" s="113">
        <f t="shared" si="336"/>
        <v>0</v>
      </c>
      <c r="K551" s="114">
        <f t="shared" si="337"/>
        <v>0</v>
      </c>
    </row>
    <row r="552" spans="1:11" ht="15" x14ac:dyDescent="0.2">
      <c r="A552" s="119"/>
      <c r="B552" s="116" t="s">
        <v>25</v>
      </c>
      <c r="C552" s="116" t="s">
        <v>159</v>
      </c>
      <c r="D552" s="75">
        <v>1</v>
      </c>
      <c r="E552" s="76" t="s">
        <v>4</v>
      </c>
      <c r="F552" s="43"/>
      <c r="G552" s="43"/>
      <c r="H552" s="44">
        <f t="shared" si="334"/>
        <v>0</v>
      </c>
      <c r="I552" s="113">
        <f t="shared" si="335"/>
        <v>0</v>
      </c>
      <c r="J552" s="113">
        <f t="shared" si="336"/>
        <v>0</v>
      </c>
      <c r="K552" s="114">
        <f t="shared" si="337"/>
        <v>0</v>
      </c>
    </row>
    <row r="553" spans="1:11" ht="30" x14ac:dyDescent="0.2">
      <c r="A553" s="40"/>
      <c r="B553" s="116" t="s">
        <v>27</v>
      </c>
      <c r="C553" s="116" t="s">
        <v>160</v>
      </c>
      <c r="D553" s="75">
        <v>1</v>
      </c>
      <c r="E553" s="76" t="s">
        <v>169</v>
      </c>
      <c r="F553" s="43"/>
      <c r="G553" s="43"/>
      <c r="H553" s="44">
        <f t="shared" si="334"/>
        <v>0</v>
      </c>
      <c r="I553" s="113">
        <f t="shared" si="335"/>
        <v>0</v>
      </c>
      <c r="J553" s="113">
        <f t="shared" si="336"/>
        <v>0</v>
      </c>
      <c r="K553" s="114">
        <f t="shared" si="337"/>
        <v>0</v>
      </c>
    </row>
    <row r="554" spans="1:11" ht="30" x14ac:dyDescent="0.2">
      <c r="A554" s="40"/>
      <c r="B554" s="116" t="s">
        <v>29</v>
      </c>
      <c r="C554" s="116" t="s">
        <v>161</v>
      </c>
      <c r="D554" s="75">
        <v>38</v>
      </c>
      <c r="E554" s="76" t="s">
        <v>13</v>
      </c>
      <c r="F554" s="43"/>
      <c r="G554" s="43"/>
      <c r="H554" s="44">
        <f t="shared" si="334"/>
        <v>0</v>
      </c>
      <c r="I554" s="113">
        <f t="shared" si="335"/>
        <v>0</v>
      </c>
      <c r="J554" s="113">
        <f t="shared" si="336"/>
        <v>0</v>
      </c>
      <c r="K554" s="114">
        <f t="shared" si="337"/>
        <v>0</v>
      </c>
    </row>
    <row r="555" spans="1:11" ht="75" x14ac:dyDescent="0.2">
      <c r="A555" s="40"/>
      <c r="B555" s="116" t="s">
        <v>30</v>
      </c>
      <c r="C555" s="116" t="s">
        <v>162</v>
      </c>
      <c r="D555" s="75">
        <v>36</v>
      </c>
      <c r="E555" s="76" t="s">
        <v>13</v>
      </c>
      <c r="F555" s="43"/>
      <c r="G555" s="43"/>
      <c r="H555" s="44">
        <f t="shared" si="334"/>
        <v>0</v>
      </c>
      <c r="I555" s="113">
        <f t="shared" si="335"/>
        <v>0</v>
      </c>
      <c r="J555" s="113">
        <f t="shared" si="336"/>
        <v>0</v>
      </c>
      <c r="K555" s="114">
        <f t="shared" si="337"/>
        <v>0</v>
      </c>
    </row>
    <row r="556" spans="1:11" ht="30" x14ac:dyDescent="0.2">
      <c r="A556" s="40"/>
      <c r="B556" s="116" t="s">
        <v>31</v>
      </c>
      <c r="C556" s="116" t="s">
        <v>211</v>
      </c>
      <c r="D556" s="75">
        <v>1</v>
      </c>
      <c r="E556" s="76" t="s">
        <v>169</v>
      </c>
      <c r="F556" s="43"/>
      <c r="G556" s="43"/>
      <c r="H556" s="44">
        <f t="shared" si="334"/>
        <v>0</v>
      </c>
      <c r="I556" s="113">
        <f t="shared" si="335"/>
        <v>0</v>
      </c>
      <c r="J556" s="113">
        <f t="shared" si="336"/>
        <v>0</v>
      </c>
      <c r="K556" s="114">
        <f t="shared" si="337"/>
        <v>0</v>
      </c>
    </row>
    <row r="557" spans="1:11" ht="15" x14ac:dyDescent="0.2">
      <c r="A557" s="40"/>
      <c r="B557" s="116" t="s">
        <v>28</v>
      </c>
      <c r="C557" s="116" t="s">
        <v>163</v>
      </c>
      <c r="D557" s="75">
        <v>1</v>
      </c>
      <c r="E557" s="76" t="s">
        <v>4</v>
      </c>
      <c r="F557" s="43"/>
      <c r="G557" s="43"/>
      <c r="H557" s="44">
        <f t="shared" si="334"/>
        <v>0</v>
      </c>
      <c r="I557" s="113">
        <f t="shared" si="335"/>
        <v>0</v>
      </c>
      <c r="J557" s="113">
        <f t="shared" si="336"/>
        <v>0</v>
      </c>
      <c r="K557" s="114">
        <f t="shared" si="337"/>
        <v>0</v>
      </c>
    </row>
    <row r="558" spans="1:11" ht="15.75" thickBot="1" x14ac:dyDescent="0.25">
      <c r="A558" s="63"/>
      <c r="B558" s="64"/>
      <c r="C558" s="65" t="s">
        <v>49</v>
      </c>
      <c r="D558" s="66"/>
      <c r="E558" s="65"/>
      <c r="F558" s="67">
        <f>SUMPRODUCT(D548:D557,F548:F557)</f>
        <v>0</v>
      </c>
      <c r="G558" s="67">
        <f>SUMPRODUCT(D548:D557,G548:G557)</f>
        <v>0</v>
      </c>
      <c r="H558" s="68">
        <f>SUM(H548:H557)</f>
        <v>0</v>
      </c>
      <c r="I558" s="67">
        <f>SUMPRODUCT(D548:D557,I548:I557)</f>
        <v>0</v>
      </c>
      <c r="J558" s="67">
        <f>SUMPRODUCT(D548:D557,J548:J557)</f>
        <v>0</v>
      </c>
      <c r="K558" s="68">
        <f>SUM(K548:K557)</f>
        <v>0</v>
      </c>
    </row>
    <row r="559" spans="1:11" ht="15.75" thickBot="1" x14ac:dyDescent="0.25">
      <c r="A559" s="85"/>
      <c r="B559" s="86"/>
      <c r="C559" s="87" t="s">
        <v>89</v>
      </c>
      <c r="D559" s="88"/>
      <c r="E559" s="87"/>
      <c r="F559" s="89" t="e">
        <f>F558+F544+F541</f>
        <v>#VALUE!</v>
      </c>
      <c r="G559" s="89" t="e">
        <f t="shared" ref="G559:K559" si="338">G558+G544+G541</f>
        <v>#VALUE!</v>
      </c>
      <c r="H559" s="89">
        <f t="shared" si="338"/>
        <v>0</v>
      </c>
      <c r="I559" s="89">
        <f t="shared" si="338"/>
        <v>0</v>
      </c>
      <c r="J559" s="89">
        <f t="shared" si="338"/>
        <v>0</v>
      </c>
      <c r="K559" s="89">
        <f t="shared" si="338"/>
        <v>0</v>
      </c>
    </row>
    <row r="560" spans="1:11" ht="15.75" thickBot="1" x14ac:dyDescent="0.25">
      <c r="A560" s="90"/>
      <c r="B560" s="91"/>
      <c r="C560" s="92" t="s">
        <v>90</v>
      </c>
      <c r="D560" s="93"/>
      <c r="E560" s="92"/>
      <c r="F560" s="94" t="e">
        <f t="shared" ref="F560:K560" si="339">F559+F478+F450+F518</f>
        <v>#VALUE!</v>
      </c>
      <c r="G560" s="94" t="e">
        <f t="shared" si="339"/>
        <v>#VALUE!</v>
      </c>
      <c r="H560" s="94">
        <f t="shared" si="339"/>
        <v>0</v>
      </c>
      <c r="I560" s="94">
        <f t="shared" si="339"/>
        <v>0</v>
      </c>
      <c r="J560" s="94">
        <f t="shared" si="339"/>
        <v>0</v>
      </c>
      <c r="K560" s="94">
        <f t="shared" si="339"/>
        <v>0</v>
      </c>
    </row>
    <row r="561" spans="1:11" ht="15.75" thickTop="1" x14ac:dyDescent="0.2">
      <c r="A561" s="99">
        <v>4</v>
      </c>
      <c r="B561" s="100"/>
      <c r="C561" s="133" t="s">
        <v>193</v>
      </c>
      <c r="D561" s="133"/>
      <c r="E561" s="133"/>
      <c r="F561" s="133"/>
      <c r="G561" s="133"/>
      <c r="H561" s="133"/>
      <c r="I561" s="101"/>
      <c r="J561" s="101"/>
      <c r="K561" s="102"/>
    </row>
    <row r="562" spans="1:11" ht="15" x14ac:dyDescent="0.2">
      <c r="A562" s="77"/>
      <c r="B562" s="78"/>
      <c r="C562" s="136" t="s">
        <v>92</v>
      </c>
      <c r="D562" s="136"/>
      <c r="E562" s="136"/>
      <c r="F562" s="136"/>
      <c r="G562" s="136"/>
      <c r="H562" s="137"/>
      <c r="I562" s="79"/>
      <c r="J562" s="79"/>
      <c r="K562" s="80"/>
    </row>
    <row r="563" spans="1:11" ht="15" x14ac:dyDescent="0.2">
      <c r="A563" s="23"/>
      <c r="B563" s="24" t="s">
        <v>33</v>
      </c>
      <c r="C563" s="25" t="s">
        <v>48</v>
      </c>
      <c r="D563" s="26"/>
      <c r="E563" s="25"/>
      <c r="F563" s="27"/>
      <c r="G563" s="28"/>
      <c r="H563" s="29"/>
      <c r="I563" s="30"/>
      <c r="J563" s="31"/>
      <c r="K563" s="32"/>
    </row>
    <row r="564" spans="1:11" ht="15" x14ac:dyDescent="0.2">
      <c r="A564" s="33"/>
      <c r="B564" s="34" t="s">
        <v>34</v>
      </c>
      <c r="C564" s="35" t="s">
        <v>35</v>
      </c>
      <c r="D564" s="36"/>
      <c r="E564" s="35"/>
      <c r="F564" s="37"/>
      <c r="G564" s="37"/>
      <c r="H564" s="38"/>
      <c r="I564" s="39"/>
      <c r="J564" s="37"/>
      <c r="K564" s="38"/>
    </row>
    <row r="565" spans="1:11" ht="15" x14ac:dyDescent="0.2">
      <c r="A565" s="40"/>
      <c r="B565" s="74" t="s">
        <v>10</v>
      </c>
      <c r="C565" s="41" t="s">
        <v>149</v>
      </c>
      <c r="D565" s="75">
        <v>1</v>
      </c>
      <c r="E565" s="76" t="s">
        <v>4</v>
      </c>
      <c r="F565" s="42" t="s">
        <v>23</v>
      </c>
      <c r="G565" s="43"/>
      <c r="H565" s="44">
        <f t="shared" ref="H565:H567" si="340">SUM(F565,G565)*D565</f>
        <v>0</v>
      </c>
      <c r="I565" s="112" t="s">
        <v>23</v>
      </c>
      <c r="J565" s="113">
        <f>TRUNC(G565*(1+$K$4),2)</f>
        <v>0</v>
      </c>
      <c r="K565" s="114">
        <f t="shared" ref="K565:K567" si="341">SUM(I565:J565)*D565</f>
        <v>0</v>
      </c>
    </row>
    <row r="566" spans="1:11" ht="45" x14ac:dyDescent="0.2">
      <c r="A566" s="40"/>
      <c r="B566" s="74" t="s">
        <v>11</v>
      </c>
      <c r="C566" s="41" t="s">
        <v>208</v>
      </c>
      <c r="D566" s="75">
        <v>5</v>
      </c>
      <c r="E566" s="76" t="s">
        <v>37</v>
      </c>
      <c r="F566" s="42" t="s">
        <v>23</v>
      </c>
      <c r="G566" s="43"/>
      <c r="H566" s="44">
        <f t="shared" si="340"/>
        <v>0</v>
      </c>
      <c r="I566" s="112" t="s">
        <v>23</v>
      </c>
      <c r="J566" s="113">
        <f t="shared" ref="J566:J567" si="342">TRUNC(G566*(1+$K$4),2)</f>
        <v>0</v>
      </c>
      <c r="K566" s="114">
        <f t="shared" si="341"/>
        <v>0</v>
      </c>
    </row>
    <row r="567" spans="1:11" ht="15" x14ac:dyDescent="0.2">
      <c r="A567" s="40"/>
      <c r="B567" s="74" t="s">
        <v>24</v>
      </c>
      <c r="C567" s="41" t="s">
        <v>213</v>
      </c>
      <c r="D567" s="75">
        <v>10</v>
      </c>
      <c r="E567" s="76" t="s">
        <v>36</v>
      </c>
      <c r="F567" s="62"/>
      <c r="G567" s="43"/>
      <c r="H567" s="44">
        <f t="shared" si="340"/>
        <v>0</v>
      </c>
      <c r="I567" s="113">
        <f t="shared" ref="I567" si="343">TRUNC(F567*(1+$K$4),2)</f>
        <v>0</v>
      </c>
      <c r="J567" s="113">
        <f t="shared" si="342"/>
        <v>0</v>
      </c>
      <c r="K567" s="114">
        <f t="shared" si="341"/>
        <v>0</v>
      </c>
    </row>
    <row r="568" spans="1:11" ht="15" x14ac:dyDescent="0.2">
      <c r="A568" s="33"/>
      <c r="B568" s="34" t="s">
        <v>38</v>
      </c>
      <c r="C568" s="35" t="s">
        <v>151</v>
      </c>
      <c r="D568" s="36"/>
      <c r="E568" s="35"/>
      <c r="F568" s="37"/>
      <c r="G568" s="37"/>
      <c r="H568" s="38"/>
      <c r="I568" s="39"/>
      <c r="J568" s="37"/>
      <c r="K568" s="38"/>
    </row>
    <row r="569" spans="1:11" ht="30" x14ac:dyDescent="0.2">
      <c r="A569" s="40"/>
      <c r="B569" s="74" t="s">
        <v>12</v>
      </c>
      <c r="C569" s="41" t="s">
        <v>164</v>
      </c>
      <c r="D569" s="75">
        <v>60</v>
      </c>
      <c r="E569" s="76" t="s">
        <v>36</v>
      </c>
      <c r="F569" s="62"/>
      <c r="G569" s="43"/>
      <c r="H569" s="44">
        <f t="shared" ref="H569:H573" si="344">SUM(F569,G569)*D569</f>
        <v>0</v>
      </c>
      <c r="I569" s="113">
        <f t="shared" ref="I569:I573" si="345">TRUNC(F569*(1+$K$4),2)</f>
        <v>0</v>
      </c>
      <c r="J569" s="113">
        <f t="shared" ref="J569:J573" si="346">TRUNC(G569*(1+$K$4),2)</f>
        <v>0</v>
      </c>
      <c r="K569" s="114">
        <f t="shared" ref="K569:K573" si="347">SUM(I569:J569)*D569</f>
        <v>0</v>
      </c>
    </row>
    <row r="570" spans="1:11" ht="15" x14ac:dyDescent="0.2">
      <c r="A570" s="40"/>
      <c r="B570" s="74" t="s">
        <v>14</v>
      </c>
      <c r="C570" s="41" t="s">
        <v>209</v>
      </c>
      <c r="D570" s="75">
        <v>38</v>
      </c>
      <c r="E570" s="76" t="s">
        <v>13</v>
      </c>
      <c r="F570" s="62"/>
      <c r="G570" s="43"/>
      <c r="H570" s="44">
        <f t="shared" si="344"/>
        <v>0</v>
      </c>
      <c r="I570" s="113">
        <f t="shared" si="345"/>
        <v>0</v>
      </c>
      <c r="J570" s="113">
        <f t="shared" si="346"/>
        <v>0</v>
      </c>
      <c r="K570" s="114">
        <f t="shared" si="347"/>
        <v>0</v>
      </c>
    </row>
    <row r="571" spans="1:11" ht="15" x14ac:dyDescent="0.2">
      <c r="A571" s="40"/>
      <c r="B571" s="74" t="s">
        <v>15</v>
      </c>
      <c r="C571" s="41" t="s">
        <v>152</v>
      </c>
      <c r="D571" s="75">
        <v>3</v>
      </c>
      <c r="E571" s="76" t="s">
        <v>36</v>
      </c>
      <c r="F571" s="62"/>
      <c r="G571" s="43"/>
      <c r="H571" s="44">
        <f t="shared" si="344"/>
        <v>0</v>
      </c>
      <c r="I571" s="113">
        <f t="shared" si="345"/>
        <v>0</v>
      </c>
      <c r="J571" s="113">
        <f t="shared" si="346"/>
        <v>0</v>
      </c>
      <c r="K571" s="114">
        <f t="shared" si="347"/>
        <v>0</v>
      </c>
    </row>
    <row r="572" spans="1:11" ht="15" x14ac:dyDescent="0.2">
      <c r="A572" s="40"/>
      <c r="B572" s="74" t="s">
        <v>16</v>
      </c>
      <c r="C572" s="41" t="s">
        <v>153</v>
      </c>
      <c r="D572" s="75">
        <v>24</v>
      </c>
      <c r="E572" s="76" t="s">
        <v>4</v>
      </c>
      <c r="F572" s="62"/>
      <c r="G572" s="43"/>
      <c r="H572" s="44">
        <f t="shared" si="344"/>
        <v>0</v>
      </c>
      <c r="I572" s="113">
        <f t="shared" si="345"/>
        <v>0</v>
      </c>
      <c r="J572" s="113">
        <f t="shared" si="346"/>
        <v>0</v>
      </c>
      <c r="K572" s="114">
        <f t="shared" si="347"/>
        <v>0</v>
      </c>
    </row>
    <row r="573" spans="1:11" ht="30" x14ac:dyDescent="0.2">
      <c r="A573" s="40"/>
      <c r="B573" s="74" t="s">
        <v>17</v>
      </c>
      <c r="C573" s="41" t="s">
        <v>154</v>
      </c>
      <c r="D573" s="75">
        <v>6</v>
      </c>
      <c r="E573" s="76" t="s">
        <v>4</v>
      </c>
      <c r="F573" s="62"/>
      <c r="G573" s="43"/>
      <c r="H573" s="44">
        <f t="shared" si="344"/>
        <v>0</v>
      </c>
      <c r="I573" s="113">
        <f t="shared" si="345"/>
        <v>0</v>
      </c>
      <c r="J573" s="113">
        <f t="shared" si="346"/>
        <v>0</v>
      </c>
      <c r="K573" s="114">
        <f t="shared" si="347"/>
        <v>0</v>
      </c>
    </row>
    <row r="574" spans="1:11" ht="15" x14ac:dyDescent="0.2">
      <c r="A574" s="40"/>
      <c r="B574" s="34" t="s">
        <v>39</v>
      </c>
      <c r="C574" s="35" t="s">
        <v>172</v>
      </c>
      <c r="D574" s="75"/>
      <c r="E574" s="76"/>
      <c r="F574" s="42"/>
      <c r="G574" s="111"/>
      <c r="H574" s="44"/>
      <c r="I574" s="113"/>
      <c r="J574" s="113"/>
      <c r="K574" s="114"/>
    </row>
    <row r="575" spans="1:11" ht="15" x14ac:dyDescent="0.2">
      <c r="A575" s="40"/>
      <c r="B575" s="74" t="s">
        <v>18</v>
      </c>
      <c r="C575" s="41" t="s">
        <v>175</v>
      </c>
      <c r="D575" s="75">
        <v>1</v>
      </c>
      <c r="E575" s="76" t="s">
        <v>4</v>
      </c>
      <c r="F575" s="42" t="s">
        <v>23</v>
      </c>
      <c r="G575" s="43"/>
      <c r="H575" s="44">
        <f t="shared" ref="H575:H583" si="348">SUM(F575,G575)*D575</f>
        <v>0</v>
      </c>
      <c r="I575" s="112" t="s">
        <v>23</v>
      </c>
      <c r="J575" s="113">
        <f t="shared" ref="J575:J579" si="349">TRUNC(G575*(1+$K$4),2)</f>
        <v>0</v>
      </c>
      <c r="K575" s="114">
        <f t="shared" ref="K575:K583" si="350">SUM(I575:J575)*D575</f>
        <v>0</v>
      </c>
    </row>
    <row r="576" spans="1:11" ht="15" x14ac:dyDescent="0.2">
      <c r="A576" s="40"/>
      <c r="B576" s="74" t="s">
        <v>19</v>
      </c>
      <c r="C576" s="41" t="s">
        <v>176</v>
      </c>
      <c r="D576" s="75">
        <v>1</v>
      </c>
      <c r="E576" s="76" t="s">
        <v>4</v>
      </c>
      <c r="F576" s="42" t="s">
        <v>23</v>
      </c>
      <c r="G576" s="43"/>
      <c r="H576" s="44">
        <f t="shared" si="348"/>
        <v>0</v>
      </c>
      <c r="I576" s="112" t="s">
        <v>23</v>
      </c>
      <c r="J576" s="113">
        <f t="shared" si="349"/>
        <v>0</v>
      </c>
      <c r="K576" s="114">
        <f t="shared" si="350"/>
        <v>0</v>
      </c>
    </row>
    <row r="577" spans="1:11" ht="15" x14ac:dyDescent="0.2">
      <c r="A577" s="40"/>
      <c r="B577" s="74" t="s">
        <v>20</v>
      </c>
      <c r="C577" s="41" t="s">
        <v>177</v>
      </c>
      <c r="D577" s="75">
        <v>1</v>
      </c>
      <c r="E577" s="76" t="s">
        <v>4</v>
      </c>
      <c r="F577" s="42" t="s">
        <v>23</v>
      </c>
      <c r="G577" s="43"/>
      <c r="H577" s="44">
        <f t="shared" si="348"/>
        <v>0</v>
      </c>
      <c r="I577" s="112" t="s">
        <v>23</v>
      </c>
      <c r="J577" s="113">
        <f t="shared" si="349"/>
        <v>0</v>
      </c>
      <c r="K577" s="114">
        <f t="shared" si="350"/>
        <v>0</v>
      </c>
    </row>
    <row r="578" spans="1:11" ht="15" x14ac:dyDescent="0.2">
      <c r="A578" s="40"/>
      <c r="B578" s="74" t="s">
        <v>21</v>
      </c>
      <c r="C578" s="41" t="s">
        <v>178</v>
      </c>
      <c r="D578" s="75">
        <v>1</v>
      </c>
      <c r="E578" s="76" t="s">
        <v>4</v>
      </c>
      <c r="F578" s="42" t="s">
        <v>23</v>
      </c>
      <c r="G578" s="43"/>
      <c r="H578" s="44">
        <f t="shared" si="348"/>
        <v>0</v>
      </c>
      <c r="I578" s="112" t="s">
        <v>23</v>
      </c>
      <c r="J578" s="113">
        <f t="shared" si="349"/>
        <v>0</v>
      </c>
      <c r="K578" s="114">
        <f t="shared" si="350"/>
        <v>0</v>
      </c>
    </row>
    <row r="579" spans="1:11" ht="15" x14ac:dyDescent="0.2">
      <c r="A579" s="40"/>
      <c r="B579" s="74" t="s">
        <v>22</v>
      </c>
      <c r="C579" s="41" t="s">
        <v>179</v>
      </c>
      <c r="D579" s="75">
        <v>1</v>
      </c>
      <c r="E579" s="76" t="s">
        <v>4</v>
      </c>
      <c r="F579" s="62"/>
      <c r="G579" s="43"/>
      <c r="H579" s="44">
        <f t="shared" si="348"/>
        <v>0</v>
      </c>
      <c r="I579" s="113">
        <f t="shared" ref="I579" si="351">TRUNC(F579*(1+$K$4),2)</f>
        <v>0</v>
      </c>
      <c r="J579" s="113">
        <f t="shared" si="349"/>
        <v>0</v>
      </c>
      <c r="K579" s="114">
        <f t="shared" si="350"/>
        <v>0</v>
      </c>
    </row>
    <row r="580" spans="1:11" ht="15" x14ac:dyDescent="0.2">
      <c r="A580" s="40"/>
      <c r="B580" s="74" t="s">
        <v>173</v>
      </c>
      <c r="C580" s="41" t="s">
        <v>180</v>
      </c>
      <c r="D580" s="75">
        <v>1</v>
      </c>
      <c r="E580" s="76" t="s">
        <v>4</v>
      </c>
      <c r="F580" s="42" t="s">
        <v>23</v>
      </c>
      <c r="G580" s="43"/>
      <c r="H580" s="44">
        <f t="shared" si="348"/>
        <v>0</v>
      </c>
      <c r="I580" s="112" t="s">
        <v>23</v>
      </c>
      <c r="J580" s="113">
        <f>TRUNC(G580*(1+$K$4),2)</f>
        <v>0</v>
      </c>
      <c r="K580" s="114">
        <f t="shared" si="350"/>
        <v>0</v>
      </c>
    </row>
    <row r="581" spans="1:11" ht="15" x14ac:dyDescent="0.2">
      <c r="A581" s="40"/>
      <c r="B581" s="74" t="s">
        <v>40</v>
      </c>
      <c r="C581" s="41" t="s">
        <v>250</v>
      </c>
      <c r="D581" s="75">
        <v>2</v>
      </c>
      <c r="E581" s="76" t="s">
        <v>4</v>
      </c>
      <c r="F581" s="62"/>
      <c r="G581" s="43"/>
      <c r="H581" s="44">
        <f t="shared" si="348"/>
        <v>0</v>
      </c>
      <c r="I581" s="113">
        <f t="shared" ref="I581" si="352">TRUNC(F581*(1+$K$4),2)</f>
        <v>0</v>
      </c>
      <c r="J581" s="113">
        <f t="shared" ref="J581" si="353">TRUNC(G581*(1+$K$4),2)</f>
        <v>0</v>
      </c>
      <c r="K581" s="114">
        <f t="shared" si="350"/>
        <v>0</v>
      </c>
    </row>
    <row r="582" spans="1:11" ht="15" x14ac:dyDescent="0.2">
      <c r="A582" s="40"/>
      <c r="B582" s="74" t="s">
        <v>41</v>
      </c>
      <c r="C582" s="41" t="s">
        <v>46</v>
      </c>
      <c r="D582" s="75">
        <v>155</v>
      </c>
      <c r="E582" s="76" t="s">
        <v>36</v>
      </c>
      <c r="F582" s="43"/>
      <c r="G582" s="43"/>
      <c r="H582" s="44">
        <f t="shared" si="348"/>
        <v>0</v>
      </c>
      <c r="I582" s="113">
        <f t="shared" ref="I582:I583" si="354">TRUNC(F582*(1+$K$4),2)</f>
        <v>0</v>
      </c>
      <c r="J582" s="113">
        <f t="shared" ref="J582:J583" si="355">TRUNC(G582*(1+$K$4),2)</f>
        <v>0</v>
      </c>
      <c r="K582" s="114">
        <f t="shared" si="350"/>
        <v>0</v>
      </c>
    </row>
    <row r="583" spans="1:11" ht="15" x14ac:dyDescent="0.2">
      <c r="A583" s="45"/>
      <c r="B583" s="74" t="s">
        <v>251</v>
      </c>
      <c r="C583" s="47" t="s">
        <v>47</v>
      </c>
      <c r="D583" s="48">
        <v>155</v>
      </c>
      <c r="E583" s="49" t="s">
        <v>36</v>
      </c>
      <c r="F583" s="50"/>
      <c r="G583" s="50"/>
      <c r="H583" s="44">
        <f t="shared" si="348"/>
        <v>0</v>
      </c>
      <c r="I583" s="113">
        <f t="shared" si="354"/>
        <v>0</v>
      </c>
      <c r="J583" s="113">
        <f t="shared" si="355"/>
        <v>0</v>
      </c>
      <c r="K583" s="114">
        <f t="shared" si="350"/>
        <v>0</v>
      </c>
    </row>
    <row r="584" spans="1:11" ht="15" x14ac:dyDescent="0.2">
      <c r="A584" s="21"/>
      <c r="B584" s="22"/>
      <c r="C584" s="51" t="s">
        <v>42</v>
      </c>
      <c r="D584" s="52"/>
      <c r="E584" s="51"/>
      <c r="F584" s="53">
        <f>SUMPRODUCT(D565:D583,F565:F583)</f>
        <v>0</v>
      </c>
      <c r="G584" s="53">
        <f>SUMPRODUCT(D565:D583,G565:G583)</f>
        <v>0</v>
      </c>
      <c r="H584" s="54">
        <f>SUM(H565:H583)</f>
        <v>0</v>
      </c>
      <c r="I584" s="53">
        <f>SUMPRODUCT(I565:I583,D565:D583)</f>
        <v>0</v>
      </c>
      <c r="J584" s="53">
        <f>SUMPRODUCT(J565:J583,D565:D583)</f>
        <v>0</v>
      </c>
      <c r="K584" s="54">
        <f>SUM(K565:K583)</f>
        <v>0</v>
      </c>
    </row>
    <row r="585" spans="1:11" ht="15" x14ac:dyDescent="0.2">
      <c r="A585" s="56"/>
      <c r="B585" s="24" t="s">
        <v>43</v>
      </c>
      <c r="C585" s="25" t="s">
        <v>155</v>
      </c>
      <c r="D585" s="26"/>
      <c r="E585" s="25"/>
      <c r="F585" s="27"/>
      <c r="G585" s="57"/>
      <c r="H585" s="58"/>
      <c r="I585" s="59"/>
      <c r="J585" s="60"/>
      <c r="K585" s="61"/>
    </row>
    <row r="586" spans="1:11" ht="75" x14ac:dyDescent="0.2">
      <c r="A586" s="33"/>
      <c r="B586" s="74">
        <v>1</v>
      </c>
      <c r="C586" s="41" t="s">
        <v>217</v>
      </c>
      <c r="D586" s="75">
        <v>15</v>
      </c>
      <c r="E586" s="76" t="s">
        <v>36</v>
      </c>
      <c r="F586" s="43"/>
      <c r="G586" s="43"/>
      <c r="H586" s="44">
        <f t="shared" ref="H586" si="356">SUM(F586,G586)*D586</f>
        <v>0</v>
      </c>
      <c r="I586" s="113">
        <f t="shared" ref="I586" si="357">TRUNC(F586*(1+$K$4),2)</f>
        <v>0</v>
      </c>
      <c r="J586" s="113">
        <f t="shared" ref="J586" si="358">TRUNC(G586*(1+$K$4),2)</f>
        <v>0</v>
      </c>
      <c r="K586" s="114">
        <f t="shared" ref="K586" si="359">SUM(I586:J586)*D586</f>
        <v>0</v>
      </c>
    </row>
    <row r="587" spans="1:11" ht="15" x14ac:dyDescent="0.2">
      <c r="A587" s="21"/>
      <c r="B587" s="22"/>
      <c r="C587" s="51" t="s">
        <v>168</v>
      </c>
      <c r="D587" s="52"/>
      <c r="E587" s="51"/>
      <c r="F587" s="53" t="e">
        <f>SUMPRODUCT(D586,F586)</f>
        <v>#VALUE!</v>
      </c>
      <c r="G587" s="53" t="e">
        <f>SUMPRODUCT(D586,G586)</f>
        <v>#VALUE!</v>
      </c>
      <c r="H587" s="54">
        <f>H586</f>
        <v>0</v>
      </c>
      <c r="I587" s="53">
        <f>SUMPRODUCT(D586,I586)</f>
        <v>0</v>
      </c>
      <c r="J587" s="53">
        <f>SUMPRODUCT(D586,J586)</f>
        <v>0</v>
      </c>
      <c r="K587" s="54">
        <f>K586</f>
        <v>0</v>
      </c>
    </row>
    <row r="588" spans="1:11" ht="15" x14ac:dyDescent="0.2">
      <c r="A588" s="56"/>
      <c r="B588" s="24" t="s">
        <v>44</v>
      </c>
      <c r="C588" s="25" t="s">
        <v>156</v>
      </c>
      <c r="D588" s="26"/>
      <c r="E588" s="25"/>
      <c r="F588" s="27"/>
      <c r="G588" s="57"/>
      <c r="H588" s="58"/>
      <c r="I588" s="59"/>
      <c r="J588" s="60"/>
      <c r="K588" s="61"/>
    </row>
    <row r="589" spans="1:11" ht="15" x14ac:dyDescent="0.2">
      <c r="A589" s="33"/>
      <c r="B589" s="34">
        <v>1</v>
      </c>
      <c r="C589" s="35" t="s">
        <v>157</v>
      </c>
      <c r="D589" s="36"/>
      <c r="E589" s="35"/>
      <c r="F589" s="37"/>
      <c r="G589" s="37"/>
      <c r="H589" s="38"/>
      <c r="I589" s="55"/>
      <c r="J589" s="37"/>
      <c r="K589" s="38"/>
    </row>
    <row r="590" spans="1:11" ht="30" x14ac:dyDescent="0.2">
      <c r="A590" s="115"/>
      <c r="B590" s="116" t="s">
        <v>10</v>
      </c>
      <c r="C590" s="116" t="s">
        <v>158</v>
      </c>
      <c r="D590" s="117"/>
      <c r="E590" s="118"/>
      <c r="F590" s="42"/>
      <c r="G590" s="42"/>
      <c r="H590" s="44"/>
      <c r="I590" s="113"/>
      <c r="J590" s="113"/>
      <c r="K590" s="114"/>
    </row>
    <row r="591" spans="1:11" ht="15" x14ac:dyDescent="0.2">
      <c r="A591" s="40"/>
      <c r="B591" s="116" t="s">
        <v>45</v>
      </c>
      <c r="C591" s="116" t="s">
        <v>165</v>
      </c>
      <c r="D591" s="75">
        <v>93</v>
      </c>
      <c r="E591" s="76" t="s">
        <v>13</v>
      </c>
      <c r="F591" s="43"/>
      <c r="G591" s="43"/>
      <c r="H591" s="44">
        <f t="shared" ref="H591:H600" si="360">SUM(F591,G591)*D591</f>
        <v>0</v>
      </c>
      <c r="I591" s="113">
        <f t="shared" ref="I591:I600" si="361">TRUNC(F591*(1+$K$4),2)</f>
        <v>0</v>
      </c>
      <c r="J591" s="113">
        <f t="shared" ref="J591:J600" si="362">TRUNC(G591*(1+$K$4),2)</f>
        <v>0</v>
      </c>
      <c r="K591" s="114">
        <f t="shared" ref="K591:K600" si="363">SUM(I591:J591)*D591</f>
        <v>0</v>
      </c>
    </row>
    <row r="592" spans="1:11" ht="45" x14ac:dyDescent="0.2">
      <c r="A592" s="40"/>
      <c r="B592" s="116" t="s">
        <v>11</v>
      </c>
      <c r="C592" s="116" t="s">
        <v>167</v>
      </c>
      <c r="D592" s="75">
        <v>1</v>
      </c>
      <c r="E592" s="76" t="s">
        <v>4</v>
      </c>
      <c r="F592" s="62"/>
      <c r="G592" s="43"/>
      <c r="H592" s="44">
        <f t="shared" si="360"/>
        <v>0</v>
      </c>
      <c r="I592" s="113">
        <f t="shared" si="361"/>
        <v>0</v>
      </c>
      <c r="J592" s="113">
        <f t="shared" si="362"/>
        <v>0</v>
      </c>
      <c r="K592" s="114">
        <f t="shared" si="363"/>
        <v>0</v>
      </c>
    </row>
    <row r="593" spans="1:11" ht="15" x14ac:dyDescent="0.2">
      <c r="A593" s="40"/>
      <c r="B593" s="116" t="s">
        <v>24</v>
      </c>
      <c r="C593" s="116" t="s">
        <v>210</v>
      </c>
      <c r="D593" s="75">
        <v>94</v>
      </c>
      <c r="E593" s="76" t="s">
        <v>13</v>
      </c>
      <c r="F593" s="43"/>
      <c r="G593" s="43"/>
      <c r="H593" s="44">
        <f t="shared" si="360"/>
        <v>0</v>
      </c>
      <c r="I593" s="113">
        <f t="shared" si="361"/>
        <v>0</v>
      </c>
      <c r="J593" s="113">
        <f t="shared" si="362"/>
        <v>0</v>
      </c>
      <c r="K593" s="114">
        <f t="shared" si="363"/>
        <v>0</v>
      </c>
    </row>
    <row r="594" spans="1:11" ht="15" x14ac:dyDescent="0.2">
      <c r="A594" s="40"/>
      <c r="B594" s="116" t="s">
        <v>26</v>
      </c>
      <c r="C594" s="116" t="s">
        <v>166</v>
      </c>
      <c r="D594" s="75">
        <v>14</v>
      </c>
      <c r="E594" s="76" t="s">
        <v>4</v>
      </c>
      <c r="F594" s="43"/>
      <c r="G594" s="43"/>
      <c r="H594" s="44">
        <f t="shared" si="360"/>
        <v>0</v>
      </c>
      <c r="I594" s="113">
        <f t="shared" si="361"/>
        <v>0</v>
      </c>
      <c r="J594" s="113">
        <f t="shared" si="362"/>
        <v>0</v>
      </c>
      <c r="K594" s="114">
        <f t="shared" si="363"/>
        <v>0</v>
      </c>
    </row>
    <row r="595" spans="1:11" ht="15" x14ac:dyDescent="0.2">
      <c r="A595" s="119"/>
      <c r="B595" s="116" t="s">
        <v>25</v>
      </c>
      <c r="C595" s="116" t="s">
        <v>159</v>
      </c>
      <c r="D595" s="75">
        <v>1</v>
      </c>
      <c r="E595" s="76" t="s">
        <v>4</v>
      </c>
      <c r="F595" s="43"/>
      <c r="G595" s="43"/>
      <c r="H595" s="44">
        <f t="shared" si="360"/>
        <v>0</v>
      </c>
      <c r="I595" s="113">
        <f t="shared" si="361"/>
        <v>0</v>
      </c>
      <c r="J595" s="113">
        <f t="shared" si="362"/>
        <v>0</v>
      </c>
      <c r="K595" s="114">
        <f t="shared" si="363"/>
        <v>0</v>
      </c>
    </row>
    <row r="596" spans="1:11" ht="30" x14ac:dyDescent="0.2">
      <c r="A596" s="40"/>
      <c r="B596" s="116" t="s">
        <v>27</v>
      </c>
      <c r="C596" s="116" t="s">
        <v>160</v>
      </c>
      <c r="D596" s="75">
        <v>1</v>
      </c>
      <c r="E596" s="76" t="s">
        <v>169</v>
      </c>
      <c r="F596" s="43"/>
      <c r="G596" s="43"/>
      <c r="H596" s="44">
        <f t="shared" si="360"/>
        <v>0</v>
      </c>
      <c r="I596" s="113">
        <f t="shared" si="361"/>
        <v>0</v>
      </c>
      <c r="J596" s="113">
        <f t="shared" si="362"/>
        <v>0</v>
      </c>
      <c r="K596" s="114">
        <f t="shared" si="363"/>
        <v>0</v>
      </c>
    </row>
    <row r="597" spans="1:11" ht="30" x14ac:dyDescent="0.2">
      <c r="A597" s="40"/>
      <c r="B597" s="116" t="s">
        <v>29</v>
      </c>
      <c r="C597" s="116" t="s">
        <v>161</v>
      </c>
      <c r="D597" s="75">
        <v>55</v>
      </c>
      <c r="E597" s="76" t="s">
        <v>13</v>
      </c>
      <c r="F597" s="43"/>
      <c r="G597" s="43"/>
      <c r="H597" s="44">
        <f t="shared" si="360"/>
        <v>0</v>
      </c>
      <c r="I597" s="113">
        <f t="shared" si="361"/>
        <v>0</v>
      </c>
      <c r="J597" s="113">
        <f t="shared" si="362"/>
        <v>0</v>
      </c>
      <c r="K597" s="114">
        <f t="shared" si="363"/>
        <v>0</v>
      </c>
    </row>
    <row r="598" spans="1:11" ht="75" x14ac:dyDescent="0.2">
      <c r="A598" s="40"/>
      <c r="B598" s="116" t="s">
        <v>30</v>
      </c>
      <c r="C598" s="116" t="s">
        <v>162</v>
      </c>
      <c r="D598" s="75">
        <v>158</v>
      </c>
      <c r="E598" s="76" t="s">
        <v>13</v>
      </c>
      <c r="F598" s="43"/>
      <c r="G598" s="43"/>
      <c r="H598" s="44">
        <f t="shared" si="360"/>
        <v>0</v>
      </c>
      <c r="I598" s="113">
        <f t="shared" si="361"/>
        <v>0</v>
      </c>
      <c r="J598" s="113">
        <f t="shared" si="362"/>
        <v>0</v>
      </c>
      <c r="K598" s="114">
        <f t="shared" si="363"/>
        <v>0</v>
      </c>
    </row>
    <row r="599" spans="1:11" ht="30" x14ac:dyDescent="0.2">
      <c r="A599" s="40"/>
      <c r="B599" s="116" t="s">
        <v>31</v>
      </c>
      <c r="C599" s="116" t="s">
        <v>211</v>
      </c>
      <c r="D599" s="75">
        <v>1</v>
      </c>
      <c r="E599" s="76" t="s">
        <v>169</v>
      </c>
      <c r="F599" s="43"/>
      <c r="G599" s="43"/>
      <c r="H599" s="44">
        <f t="shared" si="360"/>
        <v>0</v>
      </c>
      <c r="I599" s="113">
        <f t="shared" si="361"/>
        <v>0</v>
      </c>
      <c r="J599" s="113">
        <f t="shared" si="362"/>
        <v>0</v>
      </c>
      <c r="K599" s="114">
        <f t="shared" si="363"/>
        <v>0</v>
      </c>
    </row>
    <row r="600" spans="1:11" ht="15" x14ac:dyDescent="0.2">
      <c r="A600" s="40"/>
      <c r="B600" s="116" t="s">
        <v>28</v>
      </c>
      <c r="C600" s="116" t="s">
        <v>163</v>
      </c>
      <c r="D600" s="75">
        <v>1</v>
      </c>
      <c r="E600" s="76" t="s">
        <v>4</v>
      </c>
      <c r="F600" s="43"/>
      <c r="G600" s="43"/>
      <c r="H600" s="44">
        <f t="shared" si="360"/>
        <v>0</v>
      </c>
      <c r="I600" s="113">
        <f t="shared" si="361"/>
        <v>0</v>
      </c>
      <c r="J600" s="113">
        <f t="shared" si="362"/>
        <v>0</v>
      </c>
      <c r="K600" s="114">
        <f t="shared" si="363"/>
        <v>0</v>
      </c>
    </row>
    <row r="601" spans="1:11" ht="15.75" thickBot="1" x14ac:dyDescent="0.25">
      <c r="A601" s="63"/>
      <c r="B601" s="64"/>
      <c r="C601" s="65" t="s">
        <v>49</v>
      </c>
      <c r="D601" s="66"/>
      <c r="E601" s="65"/>
      <c r="F601" s="67">
        <f>SUMPRODUCT(D591:D600,F591:F600)</f>
        <v>0</v>
      </c>
      <c r="G601" s="67">
        <f>SUMPRODUCT(D591:D600,G591:G600)</f>
        <v>0</v>
      </c>
      <c r="H601" s="68">
        <f>SUM(H591:H600)</f>
        <v>0</v>
      </c>
      <c r="I601" s="67">
        <f>SUMPRODUCT(D591:D600,I591:I600)</f>
        <v>0</v>
      </c>
      <c r="J601" s="67">
        <f>SUMPRODUCT(D591:D600,J591:J600)</f>
        <v>0</v>
      </c>
      <c r="K601" s="68">
        <f>SUM(K591:K600)</f>
        <v>0</v>
      </c>
    </row>
    <row r="602" spans="1:11" ht="15.75" thickBot="1" x14ac:dyDescent="0.25">
      <c r="A602" s="85"/>
      <c r="B602" s="86"/>
      <c r="C602" s="87" t="s">
        <v>93</v>
      </c>
      <c r="D602" s="88"/>
      <c r="E602" s="87"/>
      <c r="F602" s="89" t="e">
        <f>F601+F587+F584</f>
        <v>#VALUE!</v>
      </c>
      <c r="G602" s="89" t="e">
        <f t="shared" ref="G602:K602" si="364">G601+G587+G584</f>
        <v>#VALUE!</v>
      </c>
      <c r="H602" s="89">
        <f t="shared" si="364"/>
        <v>0</v>
      </c>
      <c r="I602" s="89">
        <f t="shared" si="364"/>
        <v>0</v>
      </c>
      <c r="J602" s="89">
        <f t="shared" si="364"/>
        <v>0</v>
      </c>
      <c r="K602" s="89">
        <f t="shared" si="364"/>
        <v>0</v>
      </c>
    </row>
    <row r="603" spans="1:11" ht="15" x14ac:dyDescent="0.2">
      <c r="A603" s="81"/>
      <c r="B603" s="82"/>
      <c r="C603" s="134" t="s">
        <v>94</v>
      </c>
      <c r="D603" s="134"/>
      <c r="E603" s="134"/>
      <c r="F603" s="134"/>
      <c r="G603" s="134"/>
      <c r="H603" s="135"/>
      <c r="I603" s="83"/>
      <c r="J603" s="83"/>
      <c r="K603" s="84"/>
    </row>
    <row r="604" spans="1:11" ht="15" x14ac:dyDescent="0.2">
      <c r="A604" s="23"/>
      <c r="B604" s="24" t="s">
        <v>33</v>
      </c>
      <c r="C604" s="25" t="s">
        <v>48</v>
      </c>
      <c r="D604" s="26"/>
      <c r="E604" s="25"/>
      <c r="F604" s="27"/>
      <c r="G604" s="28"/>
      <c r="H604" s="29"/>
      <c r="I604" s="30"/>
      <c r="J604" s="31"/>
      <c r="K604" s="32"/>
    </row>
    <row r="605" spans="1:11" ht="15" x14ac:dyDescent="0.2">
      <c r="A605" s="33"/>
      <c r="B605" s="34" t="s">
        <v>34</v>
      </c>
      <c r="C605" s="35" t="s">
        <v>35</v>
      </c>
      <c r="D605" s="36"/>
      <c r="E605" s="35"/>
      <c r="F605" s="37"/>
      <c r="G605" s="37"/>
      <c r="H605" s="38"/>
      <c r="I605" s="39"/>
      <c r="J605" s="37"/>
      <c r="K605" s="38"/>
    </row>
    <row r="606" spans="1:11" ht="15" x14ac:dyDescent="0.2">
      <c r="A606" s="40"/>
      <c r="B606" s="74" t="s">
        <v>10</v>
      </c>
      <c r="C606" s="41" t="s">
        <v>149</v>
      </c>
      <c r="D606" s="75">
        <v>1</v>
      </c>
      <c r="E606" s="76" t="s">
        <v>4</v>
      </c>
      <c r="F606" s="42" t="s">
        <v>23</v>
      </c>
      <c r="G606" s="43"/>
      <c r="H606" s="44">
        <f t="shared" ref="H606:H608" si="365">SUM(F606,G606)*D606</f>
        <v>0</v>
      </c>
      <c r="I606" s="112" t="s">
        <v>23</v>
      </c>
      <c r="J606" s="113">
        <f>TRUNC(G606*(1+$K$4),2)</f>
        <v>0</v>
      </c>
      <c r="K606" s="114">
        <f t="shared" ref="K606:K608" si="366">SUM(I606:J606)*D606</f>
        <v>0</v>
      </c>
    </row>
    <row r="607" spans="1:11" ht="45" x14ac:dyDescent="0.2">
      <c r="A607" s="40"/>
      <c r="B607" s="74" t="s">
        <v>11</v>
      </c>
      <c r="C607" s="41" t="s">
        <v>208</v>
      </c>
      <c r="D607" s="75">
        <v>5</v>
      </c>
      <c r="E607" s="76" t="s">
        <v>37</v>
      </c>
      <c r="F607" s="42" t="s">
        <v>23</v>
      </c>
      <c r="G607" s="43"/>
      <c r="H607" s="44">
        <f t="shared" si="365"/>
        <v>0</v>
      </c>
      <c r="I607" s="112" t="s">
        <v>23</v>
      </c>
      <c r="J607" s="113">
        <f t="shared" ref="J607:J608" si="367">TRUNC(G607*(1+$K$4),2)</f>
        <v>0</v>
      </c>
      <c r="K607" s="114">
        <f t="shared" si="366"/>
        <v>0</v>
      </c>
    </row>
    <row r="608" spans="1:11" ht="15" x14ac:dyDescent="0.2">
      <c r="A608" s="40"/>
      <c r="B608" s="74" t="s">
        <v>24</v>
      </c>
      <c r="C608" s="41" t="s">
        <v>181</v>
      </c>
      <c r="D608" s="75">
        <v>2</v>
      </c>
      <c r="E608" s="76" t="s">
        <v>36</v>
      </c>
      <c r="F608" s="62"/>
      <c r="G608" s="43"/>
      <c r="H608" s="44">
        <f t="shared" si="365"/>
        <v>0</v>
      </c>
      <c r="I608" s="113">
        <f t="shared" ref="I608" si="368">TRUNC(F608*(1+$K$4),2)</f>
        <v>0</v>
      </c>
      <c r="J608" s="113">
        <f t="shared" si="367"/>
        <v>0</v>
      </c>
      <c r="K608" s="114">
        <f t="shared" si="366"/>
        <v>0</v>
      </c>
    </row>
    <row r="609" spans="1:11" ht="15" x14ac:dyDescent="0.2">
      <c r="A609" s="33"/>
      <c r="B609" s="34" t="s">
        <v>38</v>
      </c>
      <c r="C609" s="35" t="s">
        <v>151</v>
      </c>
      <c r="D609" s="36"/>
      <c r="E609" s="35"/>
      <c r="F609" s="37"/>
      <c r="G609" s="37"/>
      <c r="H609" s="38"/>
      <c r="I609" s="39"/>
      <c r="J609" s="37"/>
      <c r="K609" s="38"/>
    </row>
    <row r="610" spans="1:11" ht="30" x14ac:dyDescent="0.2">
      <c r="A610" s="40"/>
      <c r="B610" s="74" t="s">
        <v>12</v>
      </c>
      <c r="C610" s="41" t="s">
        <v>164</v>
      </c>
      <c r="D610" s="75">
        <v>7</v>
      </c>
      <c r="E610" s="76" t="s">
        <v>36</v>
      </c>
      <c r="F610" s="62"/>
      <c r="G610" s="43"/>
      <c r="H610" s="44">
        <f t="shared" ref="H610:H617" si="369">SUM(F610,G610)*D610</f>
        <v>0</v>
      </c>
      <c r="I610" s="113">
        <f t="shared" ref="I610:I617" si="370">TRUNC(F610*(1+$K$4),2)</f>
        <v>0</v>
      </c>
      <c r="J610" s="113">
        <f t="shared" ref="J610:J617" si="371">TRUNC(G610*(1+$K$4),2)</f>
        <v>0</v>
      </c>
      <c r="K610" s="114">
        <f t="shared" ref="K610:K617" si="372">SUM(I610:J610)*D610</f>
        <v>0</v>
      </c>
    </row>
    <row r="611" spans="1:11" ht="15" x14ac:dyDescent="0.2">
      <c r="A611" s="40"/>
      <c r="B611" s="74" t="s">
        <v>14</v>
      </c>
      <c r="C611" s="41" t="s">
        <v>209</v>
      </c>
      <c r="D611" s="75">
        <v>4</v>
      </c>
      <c r="E611" s="76" t="s">
        <v>13</v>
      </c>
      <c r="F611" s="62"/>
      <c r="G611" s="43"/>
      <c r="H611" s="44">
        <f t="shared" si="369"/>
        <v>0</v>
      </c>
      <c r="I611" s="113">
        <f t="shared" si="370"/>
        <v>0</v>
      </c>
      <c r="J611" s="113">
        <f t="shared" si="371"/>
        <v>0</v>
      </c>
      <c r="K611" s="114">
        <f t="shared" si="372"/>
        <v>0</v>
      </c>
    </row>
    <row r="612" spans="1:11" ht="15" x14ac:dyDescent="0.2">
      <c r="A612" s="40"/>
      <c r="B612" s="74" t="s">
        <v>15</v>
      </c>
      <c r="C612" s="41" t="s">
        <v>152</v>
      </c>
      <c r="D612" s="75">
        <v>1</v>
      </c>
      <c r="E612" s="76" t="s">
        <v>36</v>
      </c>
      <c r="F612" s="62"/>
      <c r="G612" s="43"/>
      <c r="H612" s="44">
        <f t="shared" si="369"/>
        <v>0</v>
      </c>
      <c r="I612" s="113">
        <f t="shared" si="370"/>
        <v>0</v>
      </c>
      <c r="J612" s="113">
        <f t="shared" si="371"/>
        <v>0</v>
      </c>
      <c r="K612" s="114">
        <f t="shared" si="372"/>
        <v>0</v>
      </c>
    </row>
    <row r="613" spans="1:11" ht="15" x14ac:dyDescent="0.2">
      <c r="A613" s="40"/>
      <c r="B613" s="74" t="s">
        <v>16</v>
      </c>
      <c r="C613" s="41" t="s">
        <v>153</v>
      </c>
      <c r="D613" s="75">
        <v>4</v>
      </c>
      <c r="E613" s="76" t="s">
        <v>4</v>
      </c>
      <c r="F613" s="62"/>
      <c r="G613" s="43"/>
      <c r="H613" s="44">
        <f t="shared" si="369"/>
        <v>0</v>
      </c>
      <c r="I613" s="113">
        <f t="shared" si="370"/>
        <v>0</v>
      </c>
      <c r="J613" s="113">
        <f t="shared" si="371"/>
        <v>0</v>
      </c>
      <c r="K613" s="114">
        <f t="shared" si="372"/>
        <v>0</v>
      </c>
    </row>
    <row r="614" spans="1:11" ht="30" x14ac:dyDescent="0.2">
      <c r="A614" s="40"/>
      <c r="B614" s="74" t="s">
        <v>17</v>
      </c>
      <c r="C614" s="41" t="s">
        <v>154</v>
      </c>
      <c r="D614" s="75">
        <v>1</v>
      </c>
      <c r="E614" s="76" t="s">
        <v>4</v>
      </c>
      <c r="F614" s="62"/>
      <c r="G614" s="43"/>
      <c r="H614" s="44">
        <f t="shared" si="369"/>
        <v>0</v>
      </c>
      <c r="I614" s="113">
        <f t="shared" si="370"/>
        <v>0</v>
      </c>
      <c r="J614" s="113">
        <f t="shared" si="371"/>
        <v>0</v>
      </c>
      <c r="K614" s="114">
        <f t="shared" si="372"/>
        <v>0</v>
      </c>
    </row>
    <row r="615" spans="1:11" ht="15" x14ac:dyDescent="0.2">
      <c r="A615" s="40"/>
      <c r="B615" s="74" t="s">
        <v>40</v>
      </c>
      <c r="C615" s="41" t="s">
        <v>250</v>
      </c>
      <c r="D615" s="75">
        <v>2</v>
      </c>
      <c r="E615" s="76" t="s">
        <v>4</v>
      </c>
      <c r="F615" s="62"/>
      <c r="G615" s="43"/>
      <c r="H615" s="44">
        <f t="shared" si="369"/>
        <v>0</v>
      </c>
      <c r="I615" s="113">
        <f t="shared" si="370"/>
        <v>0</v>
      </c>
      <c r="J615" s="113">
        <f t="shared" si="371"/>
        <v>0</v>
      </c>
      <c r="K615" s="114">
        <f t="shared" si="372"/>
        <v>0</v>
      </c>
    </row>
    <row r="616" spans="1:11" ht="15" x14ac:dyDescent="0.2">
      <c r="A616" s="40"/>
      <c r="B616" s="74" t="s">
        <v>41</v>
      </c>
      <c r="C616" s="41" t="s">
        <v>46</v>
      </c>
      <c r="D616" s="75">
        <v>23</v>
      </c>
      <c r="E616" s="76" t="s">
        <v>36</v>
      </c>
      <c r="F616" s="43"/>
      <c r="G616" s="43"/>
      <c r="H616" s="44">
        <f t="shared" si="369"/>
        <v>0</v>
      </c>
      <c r="I616" s="113">
        <f t="shared" si="370"/>
        <v>0</v>
      </c>
      <c r="J616" s="113">
        <f t="shared" si="371"/>
        <v>0</v>
      </c>
      <c r="K616" s="114">
        <f t="shared" si="372"/>
        <v>0</v>
      </c>
    </row>
    <row r="617" spans="1:11" ht="15" x14ac:dyDescent="0.2">
      <c r="A617" s="45"/>
      <c r="B617" s="74" t="s">
        <v>251</v>
      </c>
      <c r="C617" s="47" t="s">
        <v>47</v>
      </c>
      <c r="D617" s="48">
        <v>23</v>
      </c>
      <c r="E617" s="49" t="s">
        <v>36</v>
      </c>
      <c r="F617" s="50"/>
      <c r="G617" s="50"/>
      <c r="H617" s="44">
        <f t="shared" si="369"/>
        <v>0</v>
      </c>
      <c r="I617" s="113">
        <f t="shared" si="370"/>
        <v>0</v>
      </c>
      <c r="J617" s="113">
        <f t="shared" si="371"/>
        <v>0</v>
      </c>
      <c r="K617" s="114">
        <f t="shared" si="372"/>
        <v>0</v>
      </c>
    </row>
    <row r="618" spans="1:11" ht="15" x14ac:dyDescent="0.2">
      <c r="A618" s="21"/>
      <c r="B618" s="22"/>
      <c r="C618" s="51" t="s">
        <v>42</v>
      </c>
      <c r="D618" s="52"/>
      <c r="E618" s="51"/>
      <c r="F618" s="53">
        <f>SUMPRODUCT(D606:D617,F606:F617)</f>
        <v>0</v>
      </c>
      <c r="G618" s="53">
        <f>SUMPRODUCT(D606:D617,G606:G617)</f>
        <v>0</v>
      </c>
      <c r="H618" s="54">
        <f>SUM(H606:H617)</f>
        <v>0</v>
      </c>
      <c r="I618" s="53">
        <f>SUMPRODUCT(I606:I617,D606:D617)</f>
        <v>0</v>
      </c>
      <c r="J618" s="53">
        <f>SUMPRODUCT(J606:J617,D606:D617)</f>
        <v>0</v>
      </c>
      <c r="K618" s="54">
        <f>SUM(K606:K617)</f>
        <v>0</v>
      </c>
    </row>
    <row r="619" spans="1:11" ht="15" x14ac:dyDescent="0.2">
      <c r="A619" s="56"/>
      <c r="B619" s="24" t="s">
        <v>43</v>
      </c>
      <c r="C619" s="25" t="s">
        <v>155</v>
      </c>
      <c r="D619" s="26"/>
      <c r="E619" s="25"/>
      <c r="F619" s="27"/>
      <c r="G619" s="57"/>
      <c r="H619" s="58"/>
      <c r="I619" s="59"/>
      <c r="J619" s="60"/>
      <c r="K619" s="61"/>
    </row>
    <row r="620" spans="1:11" ht="75" x14ac:dyDescent="0.2">
      <c r="A620" s="33"/>
      <c r="B620" s="74">
        <v>1</v>
      </c>
      <c r="C620" s="41" t="s">
        <v>216</v>
      </c>
      <c r="D620" s="75">
        <v>13</v>
      </c>
      <c r="E620" s="76" t="s">
        <v>36</v>
      </c>
      <c r="F620" s="43"/>
      <c r="G620" s="43"/>
      <c r="H620" s="44">
        <f t="shared" ref="H620" si="373">SUM(F620,G620)*D620</f>
        <v>0</v>
      </c>
      <c r="I620" s="113">
        <f t="shared" ref="I620" si="374">TRUNC(F620*(1+$K$4),2)</f>
        <v>0</v>
      </c>
      <c r="J620" s="113">
        <f t="shared" ref="J620" si="375">TRUNC(G620*(1+$K$4),2)</f>
        <v>0</v>
      </c>
      <c r="K620" s="114">
        <f t="shared" ref="K620" si="376">SUM(I620:J620)*D620</f>
        <v>0</v>
      </c>
    </row>
    <row r="621" spans="1:11" ht="15" x14ac:dyDescent="0.2">
      <c r="A621" s="21"/>
      <c r="B621" s="22"/>
      <c r="C621" s="51" t="s">
        <v>168</v>
      </c>
      <c r="D621" s="52"/>
      <c r="E621" s="51"/>
      <c r="F621" s="53" t="e">
        <f>SUMPRODUCT(D620,F620)</f>
        <v>#VALUE!</v>
      </c>
      <c r="G621" s="53" t="e">
        <f>SUMPRODUCT(D620,G620)</f>
        <v>#VALUE!</v>
      </c>
      <c r="H621" s="54">
        <f>H620</f>
        <v>0</v>
      </c>
      <c r="I621" s="53">
        <f>SUMPRODUCT(D620,I620)</f>
        <v>0</v>
      </c>
      <c r="J621" s="53">
        <f>SUMPRODUCT(D620,J620)</f>
        <v>0</v>
      </c>
      <c r="K621" s="54">
        <f>K620</f>
        <v>0</v>
      </c>
    </row>
    <row r="622" spans="1:11" ht="15" x14ac:dyDescent="0.2">
      <c r="A622" s="56"/>
      <c r="B622" s="24" t="s">
        <v>44</v>
      </c>
      <c r="C622" s="25" t="s">
        <v>156</v>
      </c>
      <c r="D622" s="26"/>
      <c r="E622" s="25"/>
      <c r="F622" s="27"/>
      <c r="G622" s="57"/>
      <c r="H622" s="58"/>
      <c r="I622" s="59"/>
      <c r="J622" s="60"/>
      <c r="K622" s="61"/>
    </row>
    <row r="623" spans="1:11" ht="15" x14ac:dyDescent="0.2">
      <c r="A623" s="33"/>
      <c r="B623" s="34">
        <v>1</v>
      </c>
      <c r="C623" s="35" t="s">
        <v>157</v>
      </c>
      <c r="D623" s="36"/>
      <c r="E623" s="35"/>
      <c r="F623" s="37"/>
      <c r="G623" s="37"/>
      <c r="H623" s="38"/>
      <c r="I623" s="55"/>
      <c r="J623" s="37"/>
      <c r="K623" s="38"/>
    </row>
    <row r="624" spans="1:11" ht="30" x14ac:dyDescent="0.2">
      <c r="A624" s="115"/>
      <c r="B624" s="116" t="s">
        <v>10</v>
      </c>
      <c r="C624" s="116" t="s">
        <v>158</v>
      </c>
      <c r="D624" s="117"/>
      <c r="E624" s="118"/>
      <c r="F624" s="42"/>
      <c r="G624" s="42"/>
      <c r="H624" s="44"/>
      <c r="I624" s="113"/>
      <c r="J624" s="113"/>
      <c r="K624" s="114"/>
    </row>
    <row r="625" spans="1:11" ht="15" x14ac:dyDescent="0.2">
      <c r="A625" s="40"/>
      <c r="B625" s="116" t="s">
        <v>45</v>
      </c>
      <c r="C625" s="116" t="s">
        <v>165</v>
      </c>
      <c r="D625" s="75">
        <v>67</v>
      </c>
      <c r="E625" s="76" t="s">
        <v>13</v>
      </c>
      <c r="F625" s="43"/>
      <c r="G625" s="43"/>
      <c r="H625" s="44">
        <f t="shared" ref="H625:H634" si="377">SUM(F625,G625)*D625</f>
        <v>0</v>
      </c>
      <c r="I625" s="113">
        <f t="shared" ref="I625:I634" si="378">TRUNC(F625*(1+$K$4),2)</f>
        <v>0</v>
      </c>
      <c r="J625" s="113">
        <f t="shared" ref="J625:J634" si="379">TRUNC(G625*(1+$K$4),2)</f>
        <v>0</v>
      </c>
      <c r="K625" s="114">
        <f t="shared" ref="K625:K634" si="380">SUM(I625:J625)*D625</f>
        <v>0</v>
      </c>
    </row>
    <row r="626" spans="1:11" ht="45" x14ac:dyDescent="0.2">
      <c r="A626" s="40"/>
      <c r="B626" s="116" t="s">
        <v>11</v>
      </c>
      <c r="C626" s="116" t="s">
        <v>167</v>
      </c>
      <c r="D626" s="75">
        <v>1</v>
      </c>
      <c r="E626" s="76" t="s">
        <v>4</v>
      </c>
      <c r="F626" s="62"/>
      <c r="G626" s="43"/>
      <c r="H626" s="44">
        <f t="shared" si="377"/>
        <v>0</v>
      </c>
      <c r="I626" s="113">
        <f t="shared" si="378"/>
        <v>0</v>
      </c>
      <c r="J626" s="113">
        <f t="shared" si="379"/>
        <v>0</v>
      </c>
      <c r="K626" s="114">
        <f t="shared" si="380"/>
        <v>0</v>
      </c>
    </row>
    <row r="627" spans="1:11" ht="15" x14ac:dyDescent="0.2">
      <c r="A627" s="40"/>
      <c r="B627" s="116" t="s">
        <v>24</v>
      </c>
      <c r="C627" s="116" t="s">
        <v>210</v>
      </c>
      <c r="D627" s="75">
        <v>52</v>
      </c>
      <c r="E627" s="76" t="s">
        <v>13</v>
      </c>
      <c r="F627" s="43"/>
      <c r="G627" s="43"/>
      <c r="H627" s="44">
        <f t="shared" si="377"/>
        <v>0</v>
      </c>
      <c r="I627" s="113">
        <f t="shared" si="378"/>
        <v>0</v>
      </c>
      <c r="J627" s="113">
        <f t="shared" si="379"/>
        <v>0</v>
      </c>
      <c r="K627" s="114">
        <f t="shared" si="380"/>
        <v>0</v>
      </c>
    </row>
    <row r="628" spans="1:11" ht="15" x14ac:dyDescent="0.2">
      <c r="A628" s="40"/>
      <c r="B628" s="116" t="s">
        <v>26</v>
      </c>
      <c r="C628" s="116" t="s">
        <v>166</v>
      </c>
      <c r="D628" s="75">
        <v>13</v>
      </c>
      <c r="E628" s="76" t="s">
        <v>4</v>
      </c>
      <c r="F628" s="43"/>
      <c r="G628" s="43"/>
      <c r="H628" s="44">
        <f t="shared" si="377"/>
        <v>0</v>
      </c>
      <c r="I628" s="113">
        <f t="shared" si="378"/>
        <v>0</v>
      </c>
      <c r="J628" s="113">
        <f t="shared" si="379"/>
        <v>0</v>
      </c>
      <c r="K628" s="114">
        <f t="shared" si="380"/>
        <v>0</v>
      </c>
    </row>
    <row r="629" spans="1:11" ht="15" x14ac:dyDescent="0.2">
      <c r="A629" s="119"/>
      <c r="B629" s="116" t="s">
        <v>25</v>
      </c>
      <c r="C629" s="116" t="s">
        <v>159</v>
      </c>
      <c r="D629" s="75">
        <v>1</v>
      </c>
      <c r="E629" s="76" t="s">
        <v>4</v>
      </c>
      <c r="F629" s="43"/>
      <c r="G629" s="43"/>
      <c r="H629" s="44">
        <f t="shared" si="377"/>
        <v>0</v>
      </c>
      <c r="I629" s="113">
        <f t="shared" si="378"/>
        <v>0</v>
      </c>
      <c r="J629" s="113">
        <f t="shared" si="379"/>
        <v>0</v>
      </c>
      <c r="K629" s="114">
        <f t="shared" si="380"/>
        <v>0</v>
      </c>
    </row>
    <row r="630" spans="1:11" ht="30" x14ac:dyDescent="0.2">
      <c r="A630" s="40"/>
      <c r="B630" s="116" t="s">
        <v>27</v>
      </c>
      <c r="C630" s="116" t="s">
        <v>160</v>
      </c>
      <c r="D630" s="75">
        <v>1</v>
      </c>
      <c r="E630" s="76" t="s">
        <v>169</v>
      </c>
      <c r="F630" s="43"/>
      <c r="G630" s="43"/>
      <c r="H630" s="44">
        <f t="shared" si="377"/>
        <v>0</v>
      </c>
      <c r="I630" s="113">
        <f t="shared" si="378"/>
        <v>0</v>
      </c>
      <c r="J630" s="113">
        <f t="shared" si="379"/>
        <v>0</v>
      </c>
      <c r="K630" s="114">
        <f t="shared" si="380"/>
        <v>0</v>
      </c>
    </row>
    <row r="631" spans="1:11" ht="30" x14ac:dyDescent="0.2">
      <c r="A631" s="40"/>
      <c r="B631" s="116" t="s">
        <v>29</v>
      </c>
      <c r="C631" s="116" t="s">
        <v>161</v>
      </c>
      <c r="D631" s="75">
        <v>16</v>
      </c>
      <c r="E631" s="76" t="s">
        <v>13</v>
      </c>
      <c r="F631" s="43"/>
      <c r="G631" s="43"/>
      <c r="H631" s="44">
        <f t="shared" si="377"/>
        <v>0</v>
      </c>
      <c r="I631" s="113">
        <f t="shared" si="378"/>
        <v>0</v>
      </c>
      <c r="J631" s="113">
        <f t="shared" si="379"/>
        <v>0</v>
      </c>
      <c r="K631" s="114">
        <f t="shared" si="380"/>
        <v>0</v>
      </c>
    </row>
    <row r="632" spans="1:11" ht="75" x14ac:dyDescent="0.2">
      <c r="A632" s="40"/>
      <c r="B632" s="116" t="s">
        <v>30</v>
      </c>
      <c r="C632" s="116" t="s">
        <v>162</v>
      </c>
      <c r="D632" s="75">
        <v>27</v>
      </c>
      <c r="E632" s="76" t="s">
        <v>13</v>
      </c>
      <c r="F632" s="43"/>
      <c r="G632" s="43"/>
      <c r="H632" s="44">
        <f t="shared" si="377"/>
        <v>0</v>
      </c>
      <c r="I632" s="113">
        <f t="shared" si="378"/>
        <v>0</v>
      </c>
      <c r="J632" s="113">
        <f t="shared" si="379"/>
        <v>0</v>
      </c>
      <c r="K632" s="114">
        <f t="shared" si="380"/>
        <v>0</v>
      </c>
    </row>
    <row r="633" spans="1:11" ht="30" x14ac:dyDescent="0.2">
      <c r="A633" s="40"/>
      <c r="B633" s="116" t="s">
        <v>31</v>
      </c>
      <c r="C633" s="116" t="s">
        <v>211</v>
      </c>
      <c r="D633" s="75">
        <v>1</v>
      </c>
      <c r="E633" s="76" t="s">
        <v>169</v>
      </c>
      <c r="F633" s="43"/>
      <c r="G633" s="43"/>
      <c r="H633" s="44">
        <f t="shared" si="377"/>
        <v>0</v>
      </c>
      <c r="I633" s="113">
        <f t="shared" si="378"/>
        <v>0</v>
      </c>
      <c r="J633" s="113">
        <f t="shared" si="379"/>
        <v>0</v>
      </c>
      <c r="K633" s="114">
        <f t="shared" si="380"/>
        <v>0</v>
      </c>
    </row>
    <row r="634" spans="1:11" ht="15" x14ac:dyDescent="0.2">
      <c r="A634" s="40"/>
      <c r="B634" s="116" t="s">
        <v>28</v>
      </c>
      <c r="C634" s="116" t="s">
        <v>163</v>
      </c>
      <c r="D634" s="75">
        <v>1</v>
      </c>
      <c r="E634" s="76" t="s">
        <v>4</v>
      </c>
      <c r="F634" s="43"/>
      <c r="G634" s="43"/>
      <c r="H634" s="44">
        <f t="shared" si="377"/>
        <v>0</v>
      </c>
      <c r="I634" s="113">
        <f t="shared" si="378"/>
        <v>0</v>
      </c>
      <c r="J634" s="113">
        <f t="shared" si="379"/>
        <v>0</v>
      </c>
      <c r="K634" s="114">
        <f t="shared" si="380"/>
        <v>0</v>
      </c>
    </row>
    <row r="635" spans="1:11" ht="15.75" thickBot="1" x14ac:dyDescent="0.25">
      <c r="A635" s="63"/>
      <c r="B635" s="64"/>
      <c r="C635" s="65" t="s">
        <v>49</v>
      </c>
      <c r="D635" s="66"/>
      <c r="E635" s="65"/>
      <c r="F635" s="67">
        <f>SUMPRODUCT(D625:D634,F625:F634)</f>
        <v>0</v>
      </c>
      <c r="G635" s="67">
        <f>SUMPRODUCT(D625:D634,G625:G634)</f>
        <v>0</v>
      </c>
      <c r="H635" s="68">
        <f>SUM(H625:H634)</f>
        <v>0</v>
      </c>
      <c r="I635" s="67">
        <f>SUMPRODUCT(D625:D634,I625:I634)</f>
        <v>0</v>
      </c>
      <c r="J635" s="67">
        <f>SUMPRODUCT(D625:D634,J625:J634)</f>
        <v>0</v>
      </c>
      <c r="K635" s="68">
        <f>SUM(K625:K634)</f>
        <v>0</v>
      </c>
    </row>
    <row r="636" spans="1:11" ht="15.75" thickBot="1" x14ac:dyDescent="0.25">
      <c r="A636" s="85"/>
      <c r="B636" s="86"/>
      <c r="C636" s="87" t="s">
        <v>95</v>
      </c>
      <c r="D636" s="88"/>
      <c r="E636" s="87"/>
      <c r="F636" s="89" t="e">
        <f>F635+F621+F618</f>
        <v>#VALUE!</v>
      </c>
      <c r="G636" s="89" t="e">
        <f t="shared" ref="G636:K636" si="381">G635+G621+G618</f>
        <v>#VALUE!</v>
      </c>
      <c r="H636" s="89">
        <f t="shared" si="381"/>
        <v>0</v>
      </c>
      <c r="I636" s="89">
        <f t="shared" si="381"/>
        <v>0</v>
      </c>
      <c r="J636" s="89">
        <f t="shared" si="381"/>
        <v>0</v>
      </c>
      <c r="K636" s="89">
        <f t="shared" si="381"/>
        <v>0</v>
      </c>
    </row>
    <row r="637" spans="1:11" ht="15" x14ac:dyDescent="0.2">
      <c r="A637" s="81"/>
      <c r="B637" s="82"/>
      <c r="C637" s="134" t="s">
        <v>96</v>
      </c>
      <c r="D637" s="134"/>
      <c r="E637" s="134"/>
      <c r="F637" s="134"/>
      <c r="G637" s="134"/>
      <c r="H637" s="135"/>
      <c r="I637" s="83"/>
      <c r="J637" s="83"/>
      <c r="K637" s="84"/>
    </row>
    <row r="638" spans="1:11" ht="15" x14ac:dyDescent="0.2">
      <c r="A638" s="23"/>
      <c r="B638" s="24" t="s">
        <v>33</v>
      </c>
      <c r="C638" s="25" t="s">
        <v>48</v>
      </c>
      <c r="D638" s="26"/>
      <c r="E638" s="25"/>
      <c r="F638" s="27"/>
      <c r="G638" s="28"/>
      <c r="H638" s="29"/>
      <c r="I638" s="30"/>
      <c r="J638" s="31"/>
      <c r="K638" s="32"/>
    </row>
    <row r="639" spans="1:11" ht="15" x14ac:dyDescent="0.2">
      <c r="A639" s="33"/>
      <c r="B639" s="34" t="s">
        <v>34</v>
      </c>
      <c r="C639" s="35" t="s">
        <v>35</v>
      </c>
      <c r="D639" s="36"/>
      <c r="E639" s="35"/>
      <c r="F639" s="37"/>
      <c r="G639" s="37"/>
      <c r="H639" s="38"/>
      <c r="I639" s="39"/>
      <c r="J639" s="37"/>
      <c r="K639" s="38"/>
    </row>
    <row r="640" spans="1:11" ht="15" x14ac:dyDescent="0.2">
      <c r="A640" s="40"/>
      <c r="B640" s="74" t="s">
        <v>10</v>
      </c>
      <c r="C640" s="41" t="s">
        <v>149</v>
      </c>
      <c r="D640" s="75">
        <v>1</v>
      </c>
      <c r="E640" s="76" t="s">
        <v>4</v>
      </c>
      <c r="F640" s="42" t="s">
        <v>23</v>
      </c>
      <c r="G640" s="43"/>
      <c r="H640" s="44">
        <f t="shared" ref="H640:H641" si="382">SUM(F640,G640)*D640</f>
        <v>0</v>
      </c>
      <c r="I640" s="112" t="s">
        <v>23</v>
      </c>
      <c r="J640" s="113">
        <f>TRUNC(G640*(1+$K$4),2)</f>
        <v>0</v>
      </c>
      <c r="K640" s="114">
        <f t="shared" ref="K640:K641" si="383">SUM(I640:J640)*D640</f>
        <v>0</v>
      </c>
    </row>
    <row r="641" spans="1:11" ht="45" x14ac:dyDescent="0.2">
      <c r="A641" s="40"/>
      <c r="B641" s="74" t="s">
        <v>11</v>
      </c>
      <c r="C641" s="41" t="s">
        <v>208</v>
      </c>
      <c r="D641" s="75">
        <v>5</v>
      </c>
      <c r="E641" s="76" t="s">
        <v>37</v>
      </c>
      <c r="F641" s="42" t="s">
        <v>23</v>
      </c>
      <c r="G641" s="43"/>
      <c r="H641" s="44">
        <f t="shared" si="382"/>
        <v>0</v>
      </c>
      <c r="I641" s="112" t="s">
        <v>23</v>
      </c>
      <c r="J641" s="113">
        <f t="shared" ref="J641" si="384">TRUNC(G641*(1+$K$4),2)</f>
        <v>0</v>
      </c>
      <c r="K641" s="114">
        <f t="shared" si="383"/>
        <v>0</v>
      </c>
    </row>
    <row r="642" spans="1:11" ht="15" x14ac:dyDescent="0.2">
      <c r="A642" s="33"/>
      <c r="B642" s="34" t="s">
        <v>38</v>
      </c>
      <c r="C642" s="35" t="s">
        <v>151</v>
      </c>
      <c r="D642" s="36"/>
      <c r="E642" s="35"/>
      <c r="F642" s="37"/>
      <c r="G642" s="37"/>
      <c r="H642" s="38"/>
      <c r="I642" s="39"/>
      <c r="J642" s="37"/>
      <c r="K642" s="38"/>
    </row>
    <row r="643" spans="1:11" ht="30" x14ac:dyDescent="0.2">
      <c r="A643" s="40"/>
      <c r="B643" s="74" t="s">
        <v>12</v>
      </c>
      <c r="C643" s="41" t="s">
        <v>164</v>
      </c>
      <c r="D643" s="75">
        <v>7</v>
      </c>
      <c r="E643" s="76" t="s">
        <v>36</v>
      </c>
      <c r="F643" s="62"/>
      <c r="G643" s="43"/>
      <c r="H643" s="44">
        <f t="shared" ref="H643:H647" si="385">SUM(F643,G643)*D643</f>
        <v>0</v>
      </c>
      <c r="I643" s="113">
        <f t="shared" ref="I643:I647" si="386">TRUNC(F643*(1+$K$4),2)</f>
        <v>0</v>
      </c>
      <c r="J643" s="113">
        <f t="shared" ref="J643:J647" si="387">TRUNC(G643*(1+$K$4),2)</f>
        <v>0</v>
      </c>
      <c r="K643" s="114">
        <f t="shared" ref="K643:K647" si="388">SUM(I643:J643)*D643</f>
        <v>0</v>
      </c>
    </row>
    <row r="644" spans="1:11" ht="15" x14ac:dyDescent="0.2">
      <c r="A644" s="40"/>
      <c r="B644" s="74" t="s">
        <v>14</v>
      </c>
      <c r="C644" s="41" t="s">
        <v>209</v>
      </c>
      <c r="D644" s="75">
        <v>6</v>
      </c>
      <c r="E644" s="76" t="s">
        <v>13</v>
      </c>
      <c r="F644" s="62"/>
      <c r="G644" s="43"/>
      <c r="H644" s="44">
        <f t="shared" si="385"/>
        <v>0</v>
      </c>
      <c r="I644" s="113">
        <f t="shared" si="386"/>
        <v>0</v>
      </c>
      <c r="J644" s="113">
        <f t="shared" si="387"/>
        <v>0</v>
      </c>
      <c r="K644" s="114">
        <f t="shared" si="388"/>
        <v>0</v>
      </c>
    </row>
    <row r="645" spans="1:11" ht="15" x14ac:dyDescent="0.2">
      <c r="A645" s="40"/>
      <c r="B645" s="74" t="s">
        <v>15</v>
      </c>
      <c r="C645" s="41" t="s">
        <v>152</v>
      </c>
      <c r="D645" s="75">
        <v>1</v>
      </c>
      <c r="E645" s="76" t="s">
        <v>36</v>
      </c>
      <c r="F645" s="62"/>
      <c r="G645" s="43"/>
      <c r="H645" s="44">
        <f t="shared" si="385"/>
        <v>0</v>
      </c>
      <c r="I645" s="113">
        <f t="shared" si="386"/>
        <v>0</v>
      </c>
      <c r="J645" s="113">
        <f t="shared" si="387"/>
        <v>0</v>
      </c>
      <c r="K645" s="114">
        <f t="shared" si="388"/>
        <v>0</v>
      </c>
    </row>
    <row r="646" spans="1:11" ht="15" x14ac:dyDescent="0.2">
      <c r="A646" s="40"/>
      <c r="B646" s="74" t="s">
        <v>16</v>
      </c>
      <c r="C646" s="41" t="s">
        <v>153</v>
      </c>
      <c r="D646" s="75">
        <v>4</v>
      </c>
      <c r="E646" s="76" t="s">
        <v>4</v>
      </c>
      <c r="F646" s="62"/>
      <c r="G646" s="43"/>
      <c r="H646" s="44">
        <f t="shared" si="385"/>
        <v>0</v>
      </c>
      <c r="I646" s="113">
        <f t="shared" si="386"/>
        <v>0</v>
      </c>
      <c r="J646" s="113">
        <f t="shared" si="387"/>
        <v>0</v>
      </c>
      <c r="K646" s="114">
        <f t="shared" si="388"/>
        <v>0</v>
      </c>
    </row>
    <row r="647" spans="1:11" ht="30" x14ac:dyDescent="0.2">
      <c r="A647" s="40"/>
      <c r="B647" s="74" t="s">
        <v>17</v>
      </c>
      <c r="C647" s="41" t="s">
        <v>154</v>
      </c>
      <c r="D647" s="75">
        <v>1</v>
      </c>
      <c r="E647" s="76" t="s">
        <v>4</v>
      </c>
      <c r="F647" s="62"/>
      <c r="G647" s="43"/>
      <c r="H647" s="44">
        <f t="shared" si="385"/>
        <v>0</v>
      </c>
      <c r="I647" s="113">
        <f t="shared" si="386"/>
        <v>0</v>
      </c>
      <c r="J647" s="113">
        <f t="shared" si="387"/>
        <v>0</v>
      </c>
      <c r="K647" s="114">
        <f t="shared" si="388"/>
        <v>0</v>
      </c>
    </row>
    <row r="648" spans="1:11" ht="15" x14ac:dyDescent="0.2">
      <c r="A648" s="40"/>
      <c r="B648" s="34" t="s">
        <v>39</v>
      </c>
      <c r="C648" s="35" t="s">
        <v>172</v>
      </c>
      <c r="D648" s="75"/>
      <c r="E648" s="76"/>
      <c r="F648" s="42"/>
      <c r="G648" s="111"/>
      <c r="H648" s="44"/>
      <c r="I648" s="113"/>
      <c r="J648" s="113"/>
      <c r="K648" s="114"/>
    </row>
    <row r="649" spans="1:11" ht="15" x14ac:dyDescent="0.2">
      <c r="A649" s="40"/>
      <c r="B649" s="74" t="s">
        <v>18</v>
      </c>
      <c r="C649" s="41" t="s">
        <v>175</v>
      </c>
      <c r="D649" s="75">
        <v>1</v>
      </c>
      <c r="E649" s="76" t="s">
        <v>4</v>
      </c>
      <c r="F649" s="42" t="s">
        <v>23</v>
      </c>
      <c r="G649" s="43"/>
      <c r="H649" s="44">
        <f t="shared" ref="H649:H657" si="389">SUM(F649,G649)*D649</f>
        <v>0</v>
      </c>
      <c r="I649" s="112" t="s">
        <v>23</v>
      </c>
      <c r="J649" s="113">
        <f t="shared" ref="J649:J653" si="390">TRUNC(G649*(1+$K$4),2)</f>
        <v>0</v>
      </c>
      <c r="K649" s="114">
        <f t="shared" ref="K649:K657" si="391">SUM(I649:J649)*D649</f>
        <v>0</v>
      </c>
    </row>
    <row r="650" spans="1:11" ht="15" x14ac:dyDescent="0.2">
      <c r="A650" s="40"/>
      <c r="B650" s="74" t="s">
        <v>19</v>
      </c>
      <c r="C650" s="41" t="s">
        <v>176</v>
      </c>
      <c r="D650" s="75">
        <v>1</v>
      </c>
      <c r="E650" s="76" t="s">
        <v>4</v>
      </c>
      <c r="F650" s="42" t="s">
        <v>23</v>
      </c>
      <c r="G650" s="43"/>
      <c r="H650" s="44">
        <f t="shared" si="389"/>
        <v>0</v>
      </c>
      <c r="I650" s="112" t="s">
        <v>23</v>
      </c>
      <c r="J650" s="113">
        <f t="shared" si="390"/>
        <v>0</v>
      </c>
      <c r="K650" s="114">
        <f t="shared" si="391"/>
        <v>0</v>
      </c>
    </row>
    <row r="651" spans="1:11" ht="15" x14ac:dyDescent="0.2">
      <c r="A651" s="40"/>
      <c r="B651" s="74" t="s">
        <v>20</v>
      </c>
      <c r="C651" s="41" t="s">
        <v>177</v>
      </c>
      <c r="D651" s="75">
        <v>1</v>
      </c>
      <c r="E651" s="76" t="s">
        <v>4</v>
      </c>
      <c r="F651" s="42" t="s">
        <v>23</v>
      </c>
      <c r="G651" s="43"/>
      <c r="H651" s="44">
        <f t="shared" si="389"/>
        <v>0</v>
      </c>
      <c r="I651" s="112" t="s">
        <v>23</v>
      </c>
      <c r="J651" s="113">
        <f t="shared" si="390"/>
        <v>0</v>
      </c>
      <c r="K651" s="114">
        <f t="shared" si="391"/>
        <v>0</v>
      </c>
    </row>
    <row r="652" spans="1:11" ht="15" x14ac:dyDescent="0.2">
      <c r="A652" s="40"/>
      <c r="B652" s="74" t="s">
        <v>21</v>
      </c>
      <c r="C652" s="41" t="s">
        <v>178</v>
      </c>
      <c r="D652" s="75">
        <v>1</v>
      </c>
      <c r="E652" s="76" t="s">
        <v>4</v>
      </c>
      <c r="F652" s="42" t="s">
        <v>23</v>
      </c>
      <c r="G652" s="43"/>
      <c r="H652" s="44">
        <f t="shared" si="389"/>
        <v>0</v>
      </c>
      <c r="I652" s="112" t="s">
        <v>23</v>
      </c>
      <c r="J652" s="113">
        <f t="shared" si="390"/>
        <v>0</v>
      </c>
      <c r="K652" s="114">
        <f t="shared" si="391"/>
        <v>0</v>
      </c>
    </row>
    <row r="653" spans="1:11" ht="15" x14ac:dyDescent="0.2">
      <c r="A653" s="40"/>
      <c r="B653" s="74" t="s">
        <v>22</v>
      </c>
      <c r="C653" s="41" t="s">
        <v>179</v>
      </c>
      <c r="D653" s="75">
        <v>1</v>
      </c>
      <c r="E653" s="76" t="s">
        <v>4</v>
      </c>
      <c r="F653" s="62"/>
      <c r="G653" s="43"/>
      <c r="H653" s="44">
        <f t="shared" si="389"/>
        <v>0</v>
      </c>
      <c r="I653" s="113">
        <f t="shared" ref="I653" si="392">TRUNC(F653*(1+$K$4),2)</f>
        <v>0</v>
      </c>
      <c r="J653" s="113">
        <f t="shared" si="390"/>
        <v>0</v>
      </c>
      <c r="K653" s="114">
        <f t="shared" si="391"/>
        <v>0</v>
      </c>
    </row>
    <row r="654" spans="1:11" ht="15" x14ac:dyDescent="0.2">
      <c r="A654" s="40"/>
      <c r="B654" s="74" t="s">
        <v>173</v>
      </c>
      <c r="C654" s="41" t="s">
        <v>180</v>
      </c>
      <c r="D654" s="75">
        <v>1</v>
      </c>
      <c r="E654" s="76" t="s">
        <v>4</v>
      </c>
      <c r="F654" s="42" t="s">
        <v>23</v>
      </c>
      <c r="G654" s="43"/>
      <c r="H654" s="44">
        <f t="shared" si="389"/>
        <v>0</v>
      </c>
      <c r="I654" s="112" t="s">
        <v>23</v>
      </c>
      <c r="J654" s="113">
        <f>TRUNC(G654*(1+$K$4),2)</f>
        <v>0</v>
      </c>
      <c r="K654" s="114">
        <f t="shared" si="391"/>
        <v>0</v>
      </c>
    </row>
    <row r="655" spans="1:11" ht="15" x14ac:dyDescent="0.2">
      <c r="A655" s="40"/>
      <c r="B655" s="74" t="s">
        <v>40</v>
      </c>
      <c r="C655" s="41" t="s">
        <v>250</v>
      </c>
      <c r="D655" s="75">
        <v>2</v>
      </c>
      <c r="E655" s="76" t="s">
        <v>4</v>
      </c>
      <c r="F655" s="62"/>
      <c r="G655" s="43"/>
      <c r="H655" s="44">
        <f t="shared" si="389"/>
        <v>0</v>
      </c>
      <c r="I655" s="113">
        <f t="shared" ref="I655" si="393">TRUNC(F655*(1+$K$4),2)</f>
        <v>0</v>
      </c>
      <c r="J655" s="113">
        <f t="shared" ref="J655" si="394">TRUNC(G655*(1+$K$4),2)</f>
        <v>0</v>
      </c>
      <c r="K655" s="114">
        <f t="shared" si="391"/>
        <v>0</v>
      </c>
    </row>
    <row r="656" spans="1:11" ht="15" x14ac:dyDescent="0.2">
      <c r="A656" s="40"/>
      <c r="B656" s="74" t="s">
        <v>41</v>
      </c>
      <c r="C656" s="41" t="s">
        <v>46</v>
      </c>
      <c r="D656" s="75">
        <v>64</v>
      </c>
      <c r="E656" s="76" t="s">
        <v>36</v>
      </c>
      <c r="F656" s="43"/>
      <c r="G656" s="43"/>
      <c r="H656" s="44">
        <f t="shared" si="389"/>
        <v>0</v>
      </c>
      <c r="I656" s="113">
        <f t="shared" ref="I656:I657" si="395">TRUNC(F656*(1+$K$4),2)</f>
        <v>0</v>
      </c>
      <c r="J656" s="113">
        <f t="shared" ref="J656:J657" si="396">TRUNC(G656*(1+$K$4),2)</f>
        <v>0</v>
      </c>
      <c r="K656" s="114">
        <f t="shared" si="391"/>
        <v>0</v>
      </c>
    </row>
    <row r="657" spans="1:11" ht="15" x14ac:dyDescent="0.2">
      <c r="A657" s="45"/>
      <c r="B657" s="74" t="s">
        <v>251</v>
      </c>
      <c r="C657" s="47" t="s">
        <v>47</v>
      </c>
      <c r="D657" s="48">
        <v>64</v>
      </c>
      <c r="E657" s="49" t="s">
        <v>36</v>
      </c>
      <c r="F657" s="50"/>
      <c r="G657" s="50"/>
      <c r="H657" s="44">
        <f t="shared" si="389"/>
        <v>0</v>
      </c>
      <c r="I657" s="113">
        <f t="shared" si="395"/>
        <v>0</v>
      </c>
      <c r="J657" s="113">
        <f t="shared" si="396"/>
        <v>0</v>
      </c>
      <c r="K657" s="114">
        <f t="shared" si="391"/>
        <v>0</v>
      </c>
    </row>
    <row r="658" spans="1:11" ht="15" x14ac:dyDescent="0.2">
      <c r="A658" s="21"/>
      <c r="B658" s="22"/>
      <c r="C658" s="51" t="s">
        <v>42</v>
      </c>
      <c r="D658" s="52"/>
      <c r="E658" s="51"/>
      <c r="F658" s="53">
        <f>SUMPRODUCT(D640:D657,F640:F657)</f>
        <v>0</v>
      </c>
      <c r="G658" s="53">
        <f>SUMPRODUCT(D640:D657,G640:G657)</f>
        <v>0</v>
      </c>
      <c r="H658" s="54">
        <f>SUM(H640:H657)</f>
        <v>0</v>
      </c>
      <c r="I658" s="53">
        <f>SUMPRODUCT(I640:I657,D640:D657)</f>
        <v>0</v>
      </c>
      <c r="J658" s="53">
        <f>SUMPRODUCT(J640:J657,D640:D657)</f>
        <v>0</v>
      </c>
      <c r="K658" s="54">
        <f>SUM(K640:K657)</f>
        <v>0</v>
      </c>
    </row>
    <row r="659" spans="1:11" ht="15" x14ac:dyDescent="0.2">
      <c r="A659" s="56"/>
      <c r="B659" s="24" t="s">
        <v>43</v>
      </c>
      <c r="C659" s="25" t="s">
        <v>155</v>
      </c>
      <c r="D659" s="26"/>
      <c r="E659" s="25"/>
      <c r="F659" s="27"/>
      <c r="G659" s="57"/>
      <c r="H659" s="58"/>
      <c r="I659" s="59"/>
      <c r="J659" s="60"/>
      <c r="K659" s="61"/>
    </row>
    <row r="660" spans="1:11" ht="75" x14ac:dyDescent="0.2">
      <c r="A660" s="33"/>
      <c r="B660" s="74">
        <v>1</v>
      </c>
      <c r="C660" s="41" t="s">
        <v>215</v>
      </c>
      <c r="D660" s="75">
        <v>19</v>
      </c>
      <c r="E660" s="76" t="s">
        <v>36</v>
      </c>
      <c r="F660" s="43"/>
      <c r="G660" s="43"/>
      <c r="H660" s="44">
        <f t="shared" ref="H660" si="397">SUM(F660,G660)*D660</f>
        <v>0</v>
      </c>
      <c r="I660" s="113">
        <f t="shared" ref="I660" si="398">TRUNC(F660*(1+$K$4),2)</f>
        <v>0</v>
      </c>
      <c r="J660" s="113">
        <f t="shared" ref="J660" si="399">TRUNC(G660*(1+$K$4),2)</f>
        <v>0</v>
      </c>
      <c r="K660" s="114">
        <f t="shared" ref="K660" si="400">SUM(I660:J660)*D660</f>
        <v>0</v>
      </c>
    </row>
    <row r="661" spans="1:11" ht="15" x14ac:dyDescent="0.2">
      <c r="A661" s="21"/>
      <c r="B661" s="22"/>
      <c r="C661" s="51" t="s">
        <v>168</v>
      </c>
      <c r="D661" s="52"/>
      <c r="E661" s="51"/>
      <c r="F661" s="53" t="e">
        <f>SUMPRODUCT(D660,F660)</f>
        <v>#VALUE!</v>
      </c>
      <c r="G661" s="53" t="e">
        <f>SUMPRODUCT(D660,G660)</f>
        <v>#VALUE!</v>
      </c>
      <c r="H661" s="54">
        <f>H660</f>
        <v>0</v>
      </c>
      <c r="I661" s="53">
        <f>SUMPRODUCT(D660,I660)</f>
        <v>0</v>
      </c>
      <c r="J661" s="53">
        <f>SUMPRODUCT(D660,J660)</f>
        <v>0</v>
      </c>
      <c r="K661" s="54">
        <f>K660</f>
        <v>0</v>
      </c>
    </row>
    <row r="662" spans="1:11" ht="15" x14ac:dyDescent="0.2">
      <c r="A662" s="56"/>
      <c r="B662" s="24" t="s">
        <v>44</v>
      </c>
      <c r="C662" s="25" t="s">
        <v>156</v>
      </c>
      <c r="D662" s="26"/>
      <c r="E662" s="25"/>
      <c r="F662" s="27"/>
      <c r="G662" s="57"/>
      <c r="H662" s="58"/>
      <c r="I662" s="59"/>
      <c r="J662" s="60"/>
      <c r="K662" s="61"/>
    </row>
    <row r="663" spans="1:11" ht="15" x14ac:dyDescent="0.2">
      <c r="A663" s="33"/>
      <c r="B663" s="34">
        <v>1</v>
      </c>
      <c r="C663" s="35" t="s">
        <v>157</v>
      </c>
      <c r="D663" s="36"/>
      <c r="E663" s="35"/>
      <c r="F663" s="37"/>
      <c r="G663" s="37"/>
      <c r="H663" s="38"/>
      <c r="I663" s="55"/>
      <c r="J663" s="37"/>
      <c r="K663" s="38"/>
    </row>
    <row r="664" spans="1:11" ht="60" x14ac:dyDescent="0.2">
      <c r="A664" s="40"/>
      <c r="B664" s="74" t="s">
        <v>10</v>
      </c>
      <c r="C664" s="41" t="s">
        <v>183</v>
      </c>
      <c r="D664" s="75">
        <v>1</v>
      </c>
      <c r="E664" s="76" t="s">
        <v>4</v>
      </c>
      <c r="F664" s="62"/>
      <c r="G664" s="43"/>
      <c r="H664" s="44">
        <f t="shared" ref="H664:H665" si="401">SUM(F664,G664)*D664</f>
        <v>0</v>
      </c>
      <c r="I664" s="112">
        <f t="shared" ref="I664:I665" si="402">TRUNC(F664*(1+$K$4),2)</f>
        <v>0</v>
      </c>
      <c r="J664" s="113">
        <f t="shared" ref="J664:J665" si="403">TRUNC(G664*(1+$K$4),2)</f>
        <v>0</v>
      </c>
      <c r="K664" s="114">
        <f t="shared" ref="K664:K665" si="404">SUM(I664:J664)*D664</f>
        <v>0</v>
      </c>
    </row>
    <row r="665" spans="1:11" ht="30" x14ac:dyDescent="0.2">
      <c r="A665" s="40"/>
      <c r="B665" s="74" t="s">
        <v>11</v>
      </c>
      <c r="C665" s="41" t="s">
        <v>189</v>
      </c>
      <c r="D665" s="75">
        <v>10</v>
      </c>
      <c r="E665" s="76" t="s">
        <v>13</v>
      </c>
      <c r="F665" s="62"/>
      <c r="G665" s="43"/>
      <c r="H665" s="44">
        <f t="shared" si="401"/>
        <v>0</v>
      </c>
      <c r="I665" s="112">
        <f t="shared" si="402"/>
        <v>0</v>
      </c>
      <c r="J665" s="113">
        <f t="shared" si="403"/>
        <v>0</v>
      </c>
      <c r="K665" s="114">
        <f t="shared" si="404"/>
        <v>0</v>
      </c>
    </row>
    <row r="666" spans="1:11" ht="30" x14ac:dyDescent="0.2">
      <c r="A666" s="40"/>
      <c r="B666" s="74" t="s">
        <v>24</v>
      </c>
      <c r="C666" s="41" t="s">
        <v>158</v>
      </c>
      <c r="D666" s="75"/>
      <c r="E666" s="76"/>
      <c r="F666" s="42"/>
      <c r="G666" s="111"/>
      <c r="H666" s="44"/>
      <c r="I666" s="112"/>
      <c r="J666" s="113"/>
      <c r="K666" s="114"/>
    </row>
    <row r="667" spans="1:11" ht="15" x14ac:dyDescent="0.2">
      <c r="A667" s="40"/>
      <c r="B667" s="74" t="s">
        <v>186</v>
      </c>
      <c r="C667" s="41" t="s">
        <v>184</v>
      </c>
      <c r="D667" s="75">
        <v>110</v>
      </c>
      <c r="E667" s="76" t="s">
        <v>13</v>
      </c>
      <c r="F667" s="62"/>
      <c r="G667" s="43"/>
      <c r="H667" s="44">
        <f t="shared" ref="H667:H676" si="405">SUM(F667,G667)*D667</f>
        <v>0</v>
      </c>
      <c r="I667" s="112">
        <f t="shared" ref="I667:I676" si="406">TRUNC(F667*(1+$K$4),2)</f>
        <v>0</v>
      </c>
      <c r="J667" s="113">
        <f t="shared" ref="J667:J676" si="407">TRUNC(G667*(1+$K$4),2)</f>
        <v>0</v>
      </c>
      <c r="K667" s="114">
        <f t="shared" ref="K667:K676" si="408">SUM(I667:J667)*D667</f>
        <v>0</v>
      </c>
    </row>
    <row r="668" spans="1:11" ht="45" x14ac:dyDescent="0.2">
      <c r="A668" s="40"/>
      <c r="B668" s="74" t="s">
        <v>26</v>
      </c>
      <c r="C668" s="41" t="s">
        <v>167</v>
      </c>
      <c r="D668" s="75">
        <v>1</v>
      </c>
      <c r="E668" s="76" t="s">
        <v>4</v>
      </c>
      <c r="F668" s="62"/>
      <c r="G668" s="43"/>
      <c r="H668" s="44">
        <f t="shared" si="405"/>
        <v>0</v>
      </c>
      <c r="I668" s="112">
        <f t="shared" si="406"/>
        <v>0</v>
      </c>
      <c r="J668" s="113">
        <f t="shared" si="407"/>
        <v>0</v>
      </c>
      <c r="K668" s="114">
        <f t="shared" si="408"/>
        <v>0</v>
      </c>
    </row>
    <row r="669" spans="1:11" ht="15" x14ac:dyDescent="0.2">
      <c r="A669" s="40"/>
      <c r="B669" s="74" t="s">
        <v>25</v>
      </c>
      <c r="C669" s="41" t="s">
        <v>210</v>
      </c>
      <c r="D669" s="75">
        <v>75</v>
      </c>
      <c r="E669" s="76" t="s">
        <v>13</v>
      </c>
      <c r="F669" s="43"/>
      <c r="G669" s="43"/>
      <c r="H669" s="44">
        <f t="shared" si="405"/>
        <v>0</v>
      </c>
      <c r="I669" s="112">
        <f t="shared" si="406"/>
        <v>0</v>
      </c>
      <c r="J669" s="113">
        <f t="shared" si="407"/>
        <v>0</v>
      </c>
      <c r="K669" s="114">
        <f t="shared" si="408"/>
        <v>0</v>
      </c>
    </row>
    <row r="670" spans="1:11" ht="15" x14ac:dyDescent="0.2">
      <c r="A670" s="40"/>
      <c r="B670" s="74" t="s">
        <v>27</v>
      </c>
      <c r="C670" s="41" t="s">
        <v>185</v>
      </c>
      <c r="D670" s="75">
        <v>12</v>
      </c>
      <c r="E670" s="76" t="s">
        <v>4</v>
      </c>
      <c r="F670" s="62"/>
      <c r="G670" s="43"/>
      <c r="H670" s="44">
        <f t="shared" si="405"/>
        <v>0</v>
      </c>
      <c r="I670" s="112">
        <f t="shared" si="406"/>
        <v>0</v>
      </c>
      <c r="J670" s="113">
        <f t="shared" si="407"/>
        <v>0</v>
      </c>
      <c r="K670" s="114">
        <f t="shared" si="408"/>
        <v>0</v>
      </c>
    </row>
    <row r="671" spans="1:11" ht="15" x14ac:dyDescent="0.2">
      <c r="A671" s="40"/>
      <c r="B671" s="74" t="s">
        <v>29</v>
      </c>
      <c r="C671" s="41" t="s">
        <v>159</v>
      </c>
      <c r="D671" s="75">
        <v>1</v>
      </c>
      <c r="E671" s="76" t="s">
        <v>4</v>
      </c>
      <c r="F671" s="62"/>
      <c r="G671" s="43"/>
      <c r="H671" s="44">
        <f t="shared" si="405"/>
        <v>0</v>
      </c>
      <c r="I671" s="112">
        <f t="shared" si="406"/>
        <v>0</v>
      </c>
      <c r="J671" s="113">
        <f t="shared" si="407"/>
        <v>0</v>
      </c>
      <c r="K671" s="114">
        <f t="shared" si="408"/>
        <v>0</v>
      </c>
    </row>
    <row r="672" spans="1:11" ht="30" x14ac:dyDescent="0.2">
      <c r="A672" s="40"/>
      <c r="B672" s="74" t="s">
        <v>30</v>
      </c>
      <c r="C672" s="41" t="s">
        <v>160</v>
      </c>
      <c r="D672" s="75">
        <v>1</v>
      </c>
      <c r="E672" s="76" t="s">
        <v>169</v>
      </c>
      <c r="F672" s="62"/>
      <c r="G672" s="43"/>
      <c r="H672" s="44">
        <f t="shared" si="405"/>
        <v>0</v>
      </c>
      <c r="I672" s="112">
        <f t="shared" si="406"/>
        <v>0</v>
      </c>
      <c r="J672" s="113">
        <f t="shared" si="407"/>
        <v>0</v>
      </c>
      <c r="K672" s="114">
        <f t="shared" si="408"/>
        <v>0</v>
      </c>
    </row>
    <row r="673" spans="1:11" ht="30" x14ac:dyDescent="0.2">
      <c r="A673" s="40"/>
      <c r="B673" s="74" t="s">
        <v>31</v>
      </c>
      <c r="C673" s="41" t="s">
        <v>161</v>
      </c>
      <c r="D673" s="75">
        <v>21</v>
      </c>
      <c r="E673" s="76" t="s">
        <v>13</v>
      </c>
      <c r="F673" s="62"/>
      <c r="G673" s="43"/>
      <c r="H673" s="44">
        <f t="shared" si="405"/>
        <v>0</v>
      </c>
      <c r="I673" s="112">
        <f t="shared" si="406"/>
        <v>0</v>
      </c>
      <c r="J673" s="113">
        <f t="shared" si="407"/>
        <v>0</v>
      </c>
      <c r="K673" s="114">
        <f t="shared" si="408"/>
        <v>0</v>
      </c>
    </row>
    <row r="674" spans="1:11" ht="75" x14ac:dyDescent="0.2">
      <c r="A674" s="40"/>
      <c r="B674" s="74" t="s">
        <v>28</v>
      </c>
      <c r="C674" s="41" t="s">
        <v>162</v>
      </c>
      <c r="D674" s="75">
        <v>35</v>
      </c>
      <c r="E674" s="76" t="s">
        <v>13</v>
      </c>
      <c r="F674" s="62"/>
      <c r="G674" s="43"/>
      <c r="H674" s="44">
        <f t="shared" si="405"/>
        <v>0</v>
      </c>
      <c r="I674" s="112">
        <f t="shared" si="406"/>
        <v>0</v>
      </c>
      <c r="J674" s="113">
        <f t="shared" si="407"/>
        <v>0</v>
      </c>
      <c r="K674" s="114">
        <f t="shared" si="408"/>
        <v>0</v>
      </c>
    </row>
    <row r="675" spans="1:11" ht="30" x14ac:dyDescent="0.2">
      <c r="A675" s="40"/>
      <c r="B675" s="74" t="s">
        <v>187</v>
      </c>
      <c r="C675" s="41" t="s">
        <v>211</v>
      </c>
      <c r="D675" s="75">
        <v>1</v>
      </c>
      <c r="E675" s="76" t="s">
        <v>169</v>
      </c>
      <c r="F675" s="43"/>
      <c r="G675" s="43"/>
      <c r="H675" s="44">
        <f t="shared" si="405"/>
        <v>0</v>
      </c>
      <c r="I675" s="112">
        <f t="shared" si="406"/>
        <v>0</v>
      </c>
      <c r="J675" s="113">
        <f t="shared" si="407"/>
        <v>0</v>
      </c>
      <c r="K675" s="114">
        <f t="shared" si="408"/>
        <v>0</v>
      </c>
    </row>
    <row r="676" spans="1:11" ht="15" x14ac:dyDescent="0.2">
      <c r="A676" s="40"/>
      <c r="B676" s="74" t="s">
        <v>188</v>
      </c>
      <c r="C676" s="41" t="s">
        <v>163</v>
      </c>
      <c r="D676" s="75">
        <v>1</v>
      </c>
      <c r="E676" s="76" t="s">
        <v>4</v>
      </c>
      <c r="F676" s="43"/>
      <c r="G676" s="43"/>
      <c r="H676" s="44">
        <f t="shared" si="405"/>
        <v>0</v>
      </c>
      <c r="I676" s="112">
        <f t="shared" si="406"/>
        <v>0</v>
      </c>
      <c r="J676" s="113">
        <f t="shared" si="407"/>
        <v>0</v>
      </c>
      <c r="K676" s="114">
        <f t="shared" si="408"/>
        <v>0</v>
      </c>
    </row>
    <row r="677" spans="1:11" ht="15.75" thickBot="1" x14ac:dyDescent="0.25">
      <c r="A677" s="63"/>
      <c r="B677" s="64"/>
      <c r="C677" s="65" t="s">
        <v>49</v>
      </c>
      <c r="D677" s="66"/>
      <c r="E677" s="65"/>
      <c r="F677" s="67">
        <f>SUMPRODUCT(D664:D676,F664:F676)</f>
        <v>0</v>
      </c>
      <c r="G677" s="67">
        <f>SUMPRODUCT(D664:D676,G664:G676)</f>
        <v>0</v>
      </c>
      <c r="H677" s="68">
        <f>SUM(H664:H676)</f>
        <v>0</v>
      </c>
      <c r="I677" s="67">
        <f>SUMPRODUCT(D664:D676,I664:I676)</f>
        <v>0</v>
      </c>
      <c r="J677" s="67">
        <f>SUMPRODUCT(D664:D676,J664:J676)</f>
        <v>0</v>
      </c>
      <c r="K677" s="68">
        <f>SUM(K664:K676)</f>
        <v>0</v>
      </c>
    </row>
    <row r="678" spans="1:11" ht="15.75" thickBot="1" x14ac:dyDescent="0.25">
      <c r="A678" s="85"/>
      <c r="B678" s="86"/>
      <c r="C678" s="87" t="s">
        <v>97</v>
      </c>
      <c r="D678" s="88"/>
      <c r="E678" s="87"/>
      <c r="F678" s="89" t="e">
        <f t="shared" ref="F678:K678" si="409">F677+F661+F658</f>
        <v>#VALUE!</v>
      </c>
      <c r="G678" s="89" t="e">
        <f t="shared" si="409"/>
        <v>#VALUE!</v>
      </c>
      <c r="H678" s="89">
        <f t="shared" si="409"/>
        <v>0</v>
      </c>
      <c r="I678" s="89">
        <f t="shared" si="409"/>
        <v>0</v>
      </c>
      <c r="J678" s="89">
        <f t="shared" si="409"/>
        <v>0</v>
      </c>
      <c r="K678" s="89">
        <f t="shared" si="409"/>
        <v>0</v>
      </c>
    </row>
    <row r="679" spans="1:11" ht="15" x14ac:dyDescent="0.2">
      <c r="A679" s="81"/>
      <c r="B679" s="82"/>
      <c r="C679" s="134" t="s">
        <v>98</v>
      </c>
      <c r="D679" s="134"/>
      <c r="E679" s="134"/>
      <c r="F679" s="134"/>
      <c r="G679" s="134"/>
      <c r="H679" s="135"/>
      <c r="I679" s="83"/>
      <c r="J679" s="83"/>
      <c r="K679" s="84"/>
    </row>
    <row r="680" spans="1:11" ht="15" x14ac:dyDescent="0.2">
      <c r="A680" s="23"/>
      <c r="B680" s="24" t="s">
        <v>33</v>
      </c>
      <c r="C680" s="25" t="s">
        <v>48</v>
      </c>
      <c r="D680" s="26"/>
      <c r="E680" s="25"/>
      <c r="F680" s="27"/>
      <c r="G680" s="28"/>
      <c r="H680" s="29"/>
      <c r="I680" s="30"/>
      <c r="J680" s="31"/>
      <c r="K680" s="32"/>
    </row>
    <row r="681" spans="1:11" ht="15" x14ac:dyDescent="0.2">
      <c r="A681" s="33"/>
      <c r="B681" s="34" t="s">
        <v>34</v>
      </c>
      <c r="C681" s="35" t="s">
        <v>35</v>
      </c>
      <c r="D681" s="36"/>
      <c r="E681" s="35"/>
      <c r="F681" s="37"/>
      <c r="G681" s="37"/>
      <c r="H681" s="38"/>
      <c r="I681" s="39"/>
      <c r="J681" s="37"/>
      <c r="K681" s="38"/>
    </row>
    <row r="682" spans="1:11" ht="15" x14ac:dyDescent="0.2">
      <c r="A682" s="40"/>
      <c r="B682" s="74" t="s">
        <v>10</v>
      </c>
      <c r="C682" s="41" t="s">
        <v>149</v>
      </c>
      <c r="D682" s="75">
        <v>1</v>
      </c>
      <c r="E682" s="76" t="s">
        <v>4</v>
      </c>
      <c r="F682" s="42" t="s">
        <v>23</v>
      </c>
      <c r="G682" s="43"/>
      <c r="H682" s="44">
        <f t="shared" ref="H682:H683" si="410">SUM(F682,G682)*D682</f>
        <v>0</v>
      </c>
      <c r="I682" s="112" t="s">
        <v>23</v>
      </c>
      <c r="J682" s="113">
        <f>TRUNC(G682*(1+$K$4),2)</f>
        <v>0</v>
      </c>
      <c r="K682" s="114">
        <f t="shared" ref="K682:K683" si="411">SUM(I682:J682)*D682</f>
        <v>0</v>
      </c>
    </row>
    <row r="683" spans="1:11" ht="45" x14ac:dyDescent="0.2">
      <c r="A683" s="40"/>
      <c r="B683" s="74" t="s">
        <v>11</v>
      </c>
      <c r="C683" s="41" t="s">
        <v>208</v>
      </c>
      <c r="D683" s="75">
        <v>5</v>
      </c>
      <c r="E683" s="76" t="s">
        <v>37</v>
      </c>
      <c r="F683" s="42" t="s">
        <v>23</v>
      </c>
      <c r="G683" s="43"/>
      <c r="H683" s="44">
        <f t="shared" si="410"/>
        <v>0</v>
      </c>
      <c r="I683" s="112" t="s">
        <v>23</v>
      </c>
      <c r="J683" s="113">
        <f t="shared" ref="J683" si="412">TRUNC(G683*(1+$K$4),2)</f>
        <v>0</v>
      </c>
      <c r="K683" s="114">
        <f t="shared" si="411"/>
        <v>0</v>
      </c>
    </row>
    <row r="684" spans="1:11" ht="15" x14ac:dyDescent="0.2">
      <c r="A684" s="33"/>
      <c r="B684" s="34" t="s">
        <v>38</v>
      </c>
      <c r="C684" s="35" t="s">
        <v>151</v>
      </c>
      <c r="D684" s="36"/>
      <c r="E684" s="35"/>
      <c r="F684" s="37"/>
      <c r="G684" s="37"/>
      <c r="H684" s="38"/>
      <c r="I684" s="39"/>
      <c r="J684" s="37"/>
      <c r="K684" s="38"/>
    </row>
    <row r="685" spans="1:11" ht="30" x14ac:dyDescent="0.2">
      <c r="A685" s="40"/>
      <c r="B685" s="74" t="s">
        <v>12</v>
      </c>
      <c r="C685" s="41" t="s">
        <v>164</v>
      </c>
      <c r="D685" s="75">
        <v>39</v>
      </c>
      <c r="E685" s="76" t="s">
        <v>36</v>
      </c>
      <c r="F685" s="62"/>
      <c r="G685" s="43"/>
      <c r="H685" s="44">
        <f t="shared" ref="H685:H688" si="413">SUM(F685,G685)*D685</f>
        <v>0</v>
      </c>
      <c r="I685" s="113">
        <f t="shared" ref="I685:I688" si="414">TRUNC(F685*(1+$K$4),2)</f>
        <v>0</v>
      </c>
      <c r="J685" s="113">
        <f t="shared" ref="J685:J688" si="415">TRUNC(G685*(1+$K$4),2)</f>
        <v>0</v>
      </c>
      <c r="K685" s="114">
        <f t="shared" ref="K685:K688" si="416">SUM(I685:J685)*D685</f>
        <v>0</v>
      </c>
    </row>
    <row r="686" spans="1:11" ht="15" x14ac:dyDescent="0.2">
      <c r="A686" s="40"/>
      <c r="B686" s="74" t="s">
        <v>39</v>
      </c>
      <c r="C686" s="41" t="s">
        <v>250</v>
      </c>
      <c r="D686" s="75">
        <v>2</v>
      </c>
      <c r="E686" s="76" t="s">
        <v>4</v>
      </c>
      <c r="F686" s="62"/>
      <c r="G686" s="43"/>
      <c r="H686" s="44">
        <f t="shared" si="413"/>
        <v>0</v>
      </c>
      <c r="I686" s="113">
        <f t="shared" si="414"/>
        <v>0</v>
      </c>
      <c r="J686" s="113">
        <f t="shared" si="415"/>
        <v>0</v>
      </c>
      <c r="K686" s="114">
        <f t="shared" si="416"/>
        <v>0</v>
      </c>
    </row>
    <row r="687" spans="1:11" ht="15" x14ac:dyDescent="0.2">
      <c r="A687" s="40"/>
      <c r="B687" s="74" t="s">
        <v>40</v>
      </c>
      <c r="C687" s="41" t="s">
        <v>46</v>
      </c>
      <c r="D687" s="75">
        <v>66</v>
      </c>
      <c r="E687" s="76" t="s">
        <v>36</v>
      </c>
      <c r="F687" s="43"/>
      <c r="G687" s="43"/>
      <c r="H687" s="44">
        <f t="shared" si="413"/>
        <v>0</v>
      </c>
      <c r="I687" s="113">
        <f t="shared" si="414"/>
        <v>0</v>
      </c>
      <c r="J687" s="113">
        <f t="shared" si="415"/>
        <v>0</v>
      </c>
      <c r="K687" s="114">
        <f t="shared" si="416"/>
        <v>0</v>
      </c>
    </row>
    <row r="688" spans="1:11" ht="15" x14ac:dyDescent="0.2">
      <c r="A688" s="45"/>
      <c r="B688" s="46" t="s">
        <v>41</v>
      </c>
      <c r="C688" s="47" t="s">
        <v>47</v>
      </c>
      <c r="D688" s="48">
        <v>66</v>
      </c>
      <c r="E688" s="49" t="s">
        <v>36</v>
      </c>
      <c r="F688" s="50"/>
      <c r="G688" s="50"/>
      <c r="H688" s="44">
        <f t="shared" si="413"/>
        <v>0</v>
      </c>
      <c r="I688" s="113">
        <f t="shared" si="414"/>
        <v>0</v>
      </c>
      <c r="J688" s="113">
        <f t="shared" si="415"/>
        <v>0</v>
      </c>
      <c r="K688" s="114">
        <f t="shared" si="416"/>
        <v>0</v>
      </c>
    </row>
    <row r="689" spans="1:11" ht="15" x14ac:dyDescent="0.2">
      <c r="A689" s="21"/>
      <c r="B689" s="22"/>
      <c r="C689" s="51" t="s">
        <v>42</v>
      </c>
      <c r="D689" s="52"/>
      <c r="E689" s="51"/>
      <c r="F689" s="53">
        <f>SUMPRODUCT($D$682:$D$688,F682:F688)</f>
        <v>0</v>
      </c>
      <c r="G689" s="53">
        <f>SUMPRODUCT(D682:D688,G682:G688)</f>
        <v>0</v>
      </c>
      <c r="H689" s="54">
        <f>SUM(H682:H688)</f>
        <v>0</v>
      </c>
      <c r="I689" s="53">
        <f>SUMPRODUCT($D$682:$D$688,I682:I688)</f>
        <v>0</v>
      </c>
      <c r="J689" s="53">
        <f>SUMPRODUCT($D$682:$D$688,J682:J688)</f>
        <v>0</v>
      </c>
      <c r="K689" s="54">
        <f>SUM(K682:K688)</f>
        <v>0</v>
      </c>
    </row>
    <row r="690" spans="1:11" ht="15" x14ac:dyDescent="0.2">
      <c r="A690" s="56"/>
      <c r="B690" s="24" t="s">
        <v>43</v>
      </c>
      <c r="C690" s="25" t="s">
        <v>155</v>
      </c>
      <c r="D690" s="26"/>
      <c r="E690" s="25"/>
      <c r="F690" s="27"/>
      <c r="G690" s="57"/>
      <c r="H690" s="58"/>
      <c r="I690" s="59"/>
      <c r="J690" s="60"/>
      <c r="K690" s="61"/>
    </row>
    <row r="691" spans="1:11" ht="75" x14ac:dyDescent="0.2">
      <c r="A691" s="33"/>
      <c r="B691" s="74">
        <v>1</v>
      </c>
      <c r="C691" s="41" t="s">
        <v>214</v>
      </c>
      <c r="D691" s="75">
        <v>14</v>
      </c>
      <c r="E691" s="76" t="s">
        <v>36</v>
      </c>
      <c r="F691" s="43"/>
      <c r="G691" s="43"/>
      <c r="H691" s="44">
        <f t="shared" ref="H691" si="417">SUM(F691,G691)*D691</f>
        <v>0</v>
      </c>
      <c r="I691" s="113">
        <f t="shared" ref="I691" si="418">TRUNC(F691*(1+$K$4),2)</f>
        <v>0</v>
      </c>
      <c r="J691" s="113">
        <f t="shared" ref="J691" si="419">TRUNC(G691*(1+$K$4),2)</f>
        <v>0</v>
      </c>
      <c r="K691" s="114">
        <f t="shared" ref="K691" si="420">SUM(I691:J691)*D691</f>
        <v>0</v>
      </c>
    </row>
    <row r="692" spans="1:11" ht="15" x14ac:dyDescent="0.2">
      <c r="A692" s="21"/>
      <c r="B692" s="22"/>
      <c r="C692" s="51" t="s">
        <v>168</v>
      </c>
      <c r="D692" s="52"/>
      <c r="E692" s="51"/>
      <c r="F692" s="53" t="e">
        <f>SUMPRODUCT(D691,F691)</f>
        <v>#VALUE!</v>
      </c>
      <c r="G692" s="53" t="e">
        <f>SUMPRODUCT(D691,G691)</f>
        <v>#VALUE!</v>
      </c>
      <c r="H692" s="54">
        <f>H691</f>
        <v>0</v>
      </c>
      <c r="I692" s="53">
        <f>SUMPRODUCT(D691,I691)</f>
        <v>0</v>
      </c>
      <c r="J692" s="53">
        <f>SUMPRODUCT(D691,J691)</f>
        <v>0</v>
      </c>
      <c r="K692" s="54">
        <f>K691</f>
        <v>0</v>
      </c>
    </row>
    <row r="693" spans="1:11" ht="15" x14ac:dyDescent="0.2">
      <c r="A693" s="56"/>
      <c r="B693" s="24" t="s">
        <v>44</v>
      </c>
      <c r="C693" s="25" t="s">
        <v>156</v>
      </c>
      <c r="D693" s="26"/>
      <c r="E693" s="25"/>
      <c r="F693" s="27"/>
      <c r="G693" s="57"/>
      <c r="H693" s="58"/>
      <c r="I693" s="59"/>
      <c r="J693" s="60"/>
      <c r="K693" s="61"/>
    </row>
    <row r="694" spans="1:11" ht="15" x14ac:dyDescent="0.2">
      <c r="A694" s="33"/>
      <c r="B694" s="34">
        <v>1</v>
      </c>
      <c r="C694" s="35" t="s">
        <v>157</v>
      </c>
      <c r="D694" s="36"/>
      <c r="E694" s="35"/>
      <c r="F694" s="37"/>
      <c r="G694" s="37"/>
      <c r="H694" s="38"/>
      <c r="I694" s="55"/>
      <c r="J694" s="37"/>
      <c r="K694" s="38"/>
    </row>
    <row r="695" spans="1:11" ht="30" x14ac:dyDescent="0.2">
      <c r="A695" s="40"/>
      <c r="B695" s="74" t="s">
        <v>10</v>
      </c>
      <c r="C695" s="41" t="s">
        <v>158</v>
      </c>
      <c r="D695" s="75"/>
      <c r="E695" s="76"/>
      <c r="F695" s="42"/>
      <c r="G695" s="111"/>
      <c r="H695" s="44"/>
      <c r="I695" s="112"/>
      <c r="J695" s="113"/>
      <c r="K695" s="114"/>
    </row>
    <row r="696" spans="1:11" ht="15" x14ac:dyDescent="0.2">
      <c r="A696" s="40"/>
      <c r="B696" s="74" t="s">
        <v>45</v>
      </c>
      <c r="C696" s="41" t="s">
        <v>184</v>
      </c>
      <c r="D696" s="75">
        <v>93</v>
      </c>
      <c r="E696" s="76" t="s">
        <v>13</v>
      </c>
      <c r="F696" s="62"/>
      <c r="G696" s="43"/>
      <c r="H696" s="44">
        <f t="shared" ref="H696:H705" si="421">SUM(F696,G696)*D696</f>
        <v>0</v>
      </c>
      <c r="I696" s="112">
        <f t="shared" ref="I696:I705" si="422">TRUNC(F696*(1+$K$4),2)</f>
        <v>0</v>
      </c>
      <c r="J696" s="113">
        <f t="shared" ref="J696:J705" si="423">TRUNC(G696*(1+$K$4),2)</f>
        <v>0</v>
      </c>
      <c r="K696" s="114">
        <f t="shared" ref="K696:K705" si="424">SUM(I696:J696)*D696</f>
        <v>0</v>
      </c>
    </row>
    <row r="697" spans="1:11" ht="45" x14ac:dyDescent="0.2">
      <c r="A697" s="40"/>
      <c r="B697" s="74" t="s">
        <v>11</v>
      </c>
      <c r="C697" s="41" t="s">
        <v>167</v>
      </c>
      <c r="D697" s="75">
        <v>1</v>
      </c>
      <c r="E697" s="76" t="s">
        <v>4</v>
      </c>
      <c r="F697" s="62"/>
      <c r="G697" s="43"/>
      <c r="H697" s="44">
        <f t="shared" si="421"/>
        <v>0</v>
      </c>
      <c r="I697" s="112">
        <f t="shared" si="422"/>
        <v>0</v>
      </c>
      <c r="J697" s="113">
        <f t="shared" si="423"/>
        <v>0</v>
      </c>
      <c r="K697" s="114">
        <f t="shared" si="424"/>
        <v>0</v>
      </c>
    </row>
    <row r="698" spans="1:11" ht="15" x14ac:dyDescent="0.2">
      <c r="A698" s="40"/>
      <c r="B698" s="74" t="s">
        <v>24</v>
      </c>
      <c r="C698" s="41" t="s">
        <v>210</v>
      </c>
      <c r="D698" s="75">
        <v>70</v>
      </c>
      <c r="E698" s="76" t="s">
        <v>13</v>
      </c>
      <c r="F698" s="43"/>
      <c r="G698" s="43"/>
      <c r="H698" s="44">
        <f t="shared" si="421"/>
        <v>0</v>
      </c>
      <c r="I698" s="112">
        <f t="shared" si="422"/>
        <v>0</v>
      </c>
      <c r="J698" s="113">
        <f t="shared" si="423"/>
        <v>0</v>
      </c>
      <c r="K698" s="114">
        <f t="shared" si="424"/>
        <v>0</v>
      </c>
    </row>
    <row r="699" spans="1:11" ht="15" x14ac:dyDescent="0.2">
      <c r="A699" s="40"/>
      <c r="B699" s="74" t="s">
        <v>26</v>
      </c>
      <c r="C699" s="41" t="s">
        <v>185</v>
      </c>
      <c r="D699" s="75">
        <v>8</v>
      </c>
      <c r="E699" s="76" t="s">
        <v>4</v>
      </c>
      <c r="F699" s="62"/>
      <c r="G699" s="43"/>
      <c r="H699" s="44">
        <f t="shared" si="421"/>
        <v>0</v>
      </c>
      <c r="I699" s="112">
        <f t="shared" si="422"/>
        <v>0</v>
      </c>
      <c r="J699" s="113">
        <f t="shared" si="423"/>
        <v>0</v>
      </c>
      <c r="K699" s="114">
        <f t="shared" si="424"/>
        <v>0</v>
      </c>
    </row>
    <row r="700" spans="1:11" ht="15" x14ac:dyDescent="0.2">
      <c r="A700" s="40"/>
      <c r="B700" s="74" t="s">
        <v>25</v>
      </c>
      <c r="C700" s="41" t="s">
        <v>159</v>
      </c>
      <c r="D700" s="75">
        <v>1</v>
      </c>
      <c r="E700" s="76" t="s">
        <v>4</v>
      </c>
      <c r="F700" s="62"/>
      <c r="G700" s="43"/>
      <c r="H700" s="44">
        <f t="shared" si="421"/>
        <v>0</v>
      </c>
      <c r="I700" s="112">
        <f t="shared" si="422"/>
        <v>0</v>
      </c>
      <c r="J700" s="113">
        <f t="shared" si="423"/>
        <v>0</v>
      </c>
      <c r="K700" s="114">
        <f t="shared" si="424"/>
        <v>0</v>
      </c>
    </row>
    <row r="701" spans="1:11" ht="30" x14ac:dyDescent="0.2">
      <c r="A701" s="40"/>
      <c r="B701" s="74" t="s">
        <v>27</v>
      </c>
      <c r="C701" s="41" t="s">
        <v>160</v>
      </c>
      <c r="D701" s="75">
        <v>1</v>
      </c>
      <c r="E701" s="76" t="s">
        <v>169</v>
      </c>
      <c r="F701" s="62"/>
      <c r="G701" s="43"/>
      <c r="H701" s="44">
        <f t="shared" si="421"/>
        <v>0</v>
      </c>
      <c r="I701" s="112">
        <f t="shared" si="422"/>
        <v>0</v>
      </c>
      <c r="J701" s="113">
        <f t="shared" si="423"/>
        <v>0</v>
      </c>
      <c r="K701" s="114">
        <f t="shared" si="424"/>
        <v>0</v>
      </c>
    </row>
    <row r="702" spans="1:11" ht="30" x14ac:dyDescent="0.2">
      <c r="A702" s="40"/>
      <c r="B702" s="74" t="s">
        <v>29</v>
      </c>
      <c r="C702" s="41" t="s">
        <v>161</v>
      </c>
      <c r="D702" s="75">
        <v>31</v>
      </c>
      <c r="E702" s="76" t="s">
        <v>13</v>
      </c>
      <c r="F702" s="62"/>
      <c r="G702" s="43"/>
      <c r="H702" s="44">
        <f t="shared" si="421"/>
        <v>0</v>
      </c>
      <c r="I702" s="112">
        <f t="shared" si="422"/>
        <v>0</v>
      </c>
      <c r="J702" s="113">
        <f t="shared" si="423"/>
        <v>0</v>
      </c>
      <c r="K702" s="114">
        <f t="shared" si="424"/>
        <v>0</v>
      </c>
    </row>
    <row r="703" spans="1:11" ht="75" x14ac:dyDescent="0.2">
      <c r="A703" s="40"/>
      <c r="B703" s="74" t="s">
        <v>30</v>
      </c>
      <c r="C703" s="41" t="s">
        <v>162</v>
      </c>
      <c r="D703" s="75">
        <v>31</v>
      </c>
      <c r="E703" s="76" t="s">
        <v>13</v>
      </c>
      <c r="F703" s="62"/>
      <c r="G703" s="43"/>
      <c r="H703" s="44">
        <f t="shared" si="421"/>
        <v>0</v>
      </c>
      <c r="I703" s="112">
        <f t="shared" si="422"/>
        <v>0</v>
      </c>
      <c r="J703" s="113">
        <f t="shared" si="423"/>
        <v>0</v>
      </c>
      <c r="K703" s="114">
        <f t="shared" si="424"/>
        <v>0</v>
      </c>
    </row>
    <row r="704" spans="1:11" ht="30" x14ac:dyDescent="0.2">
      <c r="A704" s="40"/>
      <c r="B704" s="74" t="s">
        <v>31</v>
      </c>
      <c r="C704" s="41" t="s">
        <v>211</v>
      </c>
      <c r="D704" s="75">
        <v>1</v>
      </c>
      <c r="E704" s="76" t="s">
        <v>169</v>
      </c>
      <c r="F704" s="43"/>
      <c r="G704" s="43"/>
      <c r="H704" s="44">
        <f t="shared" si="421"/>
        <v>0</v>
      </c>
      <c r="I704" s="112">
        <f t="shared" si="422"/>
        <v>0</v>
      </c>
      <c r="J704" s="113">
        <f t="shared" si="423"/>
        <v>0</v>
      </c>
      <c r="K704" s="114">
        <f t="shared" si="424"/>
        <v>0</v>
      </c>
    </row>
    <row r="705" spans="1:11" ht="15" x14ac:dyDescent="0.2">
      <c r="A705" s="40"/>
      <c r="B705" s="74" t="s">
        <v>28</v>
      </c>
      <c r="C705" s="41" t="s">
        <v>163</v>
      </c>
      <c r="D705" s="75">
        <v>1</v>
      </c>
      <c r="E705" s="76" t="s">
        <v>4</v>
      </c>
      <c r="F705" s="43"/>
      <c r="G705" s="43"/>
      <c r="H705" s="44">
        <f t="shared" si="421"/>
        <v>0</v>
      </c>
      <c r="I705" s="112">
        <f t="shared" si="422"/>
        <v>0</v>
      </c>
      <c r="J705" s="113">
        <f t="shared" si="423"/>
        <v>0</v>
      </c>
      <c r="K705" s="114">
        <f t="shared" si="424"/>
        <v>0</v>
      </c>
    </row>
    <row r="706" spans="1:11" ht="15.75" thickBot="1" x14ac:dyDescent="0.25">
      <c r="A706" s="63"/>
      <c r="B706" s="64"/>
      <c r="C706" s="65" t="s">
        <v>49</v>
      </c>
      <c r="D706" s="66"/>
      <c r="E706" s="65"/>
      <c r="F706" s="67">
        <f>SUMPRODUCT(D696:D705,F696:F705)</f>
        <v>0</v>
      </c>
      <c r="G706" s="67">
        <f>SUMPRODUCT(D696:D705,G696:G705)</f>
        <v>0</v>
      </c>
      <c r="H706" s="68">
        <f>SUM(H696:H705)</f>
        <v>0</v>
      </c>
      <c r="I706" s="67">
        <f>SUMPRODUCT(D696:D705,I696:I705)</f>
        <v>0</v>
      </c>
      <c r="J706" s="67">
        <f>SUMPRODUCT(D696:D705,J696:J705)</f>
        <v>0</v>
      </c>
      <c r="K706" s="68">
        <f>SUM(K696:K705)</f>
        <v>0</v>
      </c>
    </row>
    <row r="707" spans="1:11" ht="15.75" thickBot="1" x14ac:dyDescent="0.25">
      <c r="A707" s="85"/>
      <c r="B707" s="86"/>
      <c r="C707" s="87" t="s">
        <v>99</v>
      </c>
      <c r="D707" s="88"/>
      <c r="E707" s="87"/>
      <c r="F707" s="89" t="e">
        <f>F706+F692+F689</f>
        <v>#VALUE!</v>
      </c>
      <c r="G707" s="89" t="e">
        <f t="shared" ref="G707:K707" si="425">G706+G692+G689</f>
        <v>#VALUE!</v>
      </c>
      <c r="H707" s="89">
        <f t="shared" si="425"/>
        <v>0</v>
      </c>
      <c r="I707" s="89">
        <f t="shared" si="425"/>
        <v>0</v>
      </c>
      <c r="J707" s="89">
        <f t="shared" si="425"/>
        <v>0</v>
      </c>
      <c r="K707" s="89">
        <f t="shared" si="425"/>
        <v>0</v>
      </c>
    </row>
    <row r="708" spans="1:11" ht="15" x14ac:dyDescent="0.2">
      <c r="A708" s="81"/>
      <c r="B708" s="82"/>
      <c r="C708" s="134" t="s">
        <v>100</v>
      </c>
      <c r="D708" s="134"/>
      <c r="E708" s="134"/>
      <c r="F708" s="134"/>
      <c r="G708" s="134"/>
      <c r="H708" s="135"/>
      <c r="I708" s="83"/>
      <c r="J708" s="83"/>
      <c r="K708" s="84"/>
    </row>
    <row r="709" spans="1:11" ht="15" x14ac:dyDescent="0.2">
      <c r="A709" s="23"/>
      <c r="B709" s="24" t="s">
        <v>33</v>
      </c>
      <c r="C709" s="25" t="s">
        <v>48</v>
      </c>
      <c r="D709" s="26"/>
      <c r="E709" s="25"/>
      <c r="F709" s="27"/>
      <c r="G709" s="28"/>
      <c r="H709" s="29"/>
      <c r="I709" s="30"/>
      <c r="J709" s="31"/>
      <c r="K709" s="32"/>
    </row>
    <row r="710" spans="1:11" ht="15" x14ac:dyDescent="0.2">
      <c r="A710" s="33"/>
      <c r="B710" s="34" t="s">
        <v>34</v>
      </c>
      <c r="C710" s="35" t="s">
        <v>35</v>
      </c>
      <c r="D710" s="36"/>
      <c r="E710" s="35"/>
      <c r="F710" s="37"/>
      <c r="G710" s="37"/>
      <c r="H710" s="38"/>
      <c r="I710" s="39"/>
      <c r="J710" s="37"/>
      <c r="K710" s="38"/>
    </row>
    <row r="711" spans="1:11" ht="15" x14ac:dyDescent="0.2">
      <c r="A711" s="40"/>
      <c r="B711" s="74" t="s">
        <v>10</v>
      </c>
      <c r="C711" s="41" t="s">
        <v>149</v>
      </c>
      <c r="D711" s="75">
        <v>1</v>
      </c>
      <c r="E711" s="76" t="s">
        <v>4</v>
      </c>
      <c r="F711" s="42" t="s">
        <v>23</v>
      </c>
      <c r="G711" s="43"/>
      <c r="H711" s="44">
        <f t="shared" ref="H711:H714" si="426">SUM(F711,G711)*D711</f>
        <v>0</v>
      </c>
      <c r="I711" s="112" t="s">
        <v>23</v>
      </c>
      <c r="J711" s="113">
        <f>TRUNC(G711*(1+$K$4),2)</f>
        <v>0</v>
      </c>
      <c r="K711" s="114">
        <f t="shared" ref="K711:K714" si="427">SUM(I711:J711)*D711</f>
        <v>0</v>
      </c>
    </row>
    <row r="712" spans="1:11" ht="45" x14ac:dyDescent="0.2">
      <c r="A712" s="40"/>
      <c r="B712" s="74" t="s">
        <v>11</v>
      </c>
      <c r="C712" s="41" t="s">
        <v>208</v>
      </c>
      <c r="D712" s="75">
        <v>5</v>
      </c>
      <c r="E712" s="76" t="s">
        <v>37</v>
      </c>
      <c r="F712" s="42" t="s">
        <v>23</v>
      </c>
      <c r="G712" s="43"/>
      <c r="H712" s="44">
        <f t="shared" si="426"/>
        <v>0</v>
      </c>
      <c r="I712" s="112" t="s">
        <v>23</v>
      </c>
      <c r="J712" s="113">
        <f t="shared" ref="J712:J714" si="428">TRUNC(G712*(1+$K$4),2)</f>
        <v>0</v>
      </c>
      <c r="K712" s="114">
        <f t="shared" si="427"/>
        <v>0</v>
      </c>
    </row>
    <row r="713" spans="1:11" ht="15" x14ac:dyDescent="0.2">
      <c r="A713" s="40"/>
      <c r="B713" s="74" t="s">
        <v>24</v>
      </c>
      <c r="C713" s="41" t="s">
        <v>150</v>
      </c>
      <c r="D713" s="75">
        <v>12</v>
      </c>
      <c r="E713" s="76" t="s">
        <v>36</v>
      </c>
      <c r="F713" s="42" t="s">
        <v>23</v>
      </c>
      <c r="G713" s="43"/>
      <c r="H713" s="44">
        <f t="shared" si="426"/>
        <v>0</v>
      </c>
      <c r="I713" s="113" t="s">
        <v>23</v>
      </c>
      <c r="J713" s="113">
        <f t="shared" si="428"/>
        <v>0</v>
      </c>
      <c r="K713" s="114">
        <f t="shared" si="427"/>
        <v>0</v>
      </c>
    </row>
    <row r="714" spans="1:11" ht="15" x14ac:dyDescent="0.2">
      <c r="A714" s="40"/>
      <c r="B714" s="74" t="s">
        <v>26</v>
      </c>
      <c r="C714" s="41" t="s">
        <v>199</v>
      </c>
      <c r="D714" s="75">
        <v>2</v>
      </c>
      <c r="E714" s="76" t="s">
        <v>36</v>
      </c>
      <c r="F714" s="62"/>
      <c r="G714" s="43"/>
      <c r="H714" s="44">
        <f t="shared" si="426"/>
        <v>0</v>
      </c>
      <c r="I714" s="113">
        <f t="shared" ref="I714" si="429">TRUNC(F714*(1+$K$4),2)</f>
        <v>0</v>
      </c>
      <c r="J714" s="113">
        <f t="shared" si="428"/>
        <v>0</v>
      </c>
      <c r="K714" s="114">
        <f t="shared" si="427"/>
        <v>0</v>
      </c>
    </row>
    <row r="715" spans="1:11" ht="15" x14ac:dyDescent="0.2">
      <c r="A715" s="33"/>
      <c r="B715" s="34" t="s">
        <v>38</v>
      </c>
      <c r="C715" s="35" t="s">
        <v>151</v>
      </c>
      <c r="D715" s="36"/>
      <c r="E715" s="35"/>
      <c r="F715" s="37"/>
      <c r="G715" s="37"/>
      <c r="H715" s="38"/>
      <c r="I715" s="39"/>
      <c r="J715" s="37"/>
      <c r="K715" s="38"/>
    </row>
    <row r="716" spans="1:11" ht="30" x14ac:dyDescent="0.2">
      <c r="A716" s="40"/>
      <c r="B716" s="74" t="s">
        <v>12</v>
      </c>
      <c r="C716" s="41" t="s">
        <v>164</v>
      </c>
      <c r="D716" s="75">
        <v>12</v>
      </c>
      <c r="E716" s="76" t="s">
        <v>36</v>
      </c>
      <c r="F716" s="62"/>
      <c r="G716" s="43"/>
      <c r="H716" s="44">
        <f t="shared" ref="H716:H720" si="430">SUM(F716,G716)*D716</f>
        <v>0</v>
      </c>
      <c r="I716" s="113">
        <f t="shared" ref="I716:I720" si="431">TRUNC(F716*(1+$K$4),2)</f>
        <v>0</v>
      </c>
      <c r="J716" s="113">
        <f t="shared" ref="J716:J720" si="432">TRUNC(G716*(1+$K$4),2)</f>
        <v>0</v>
      </c>
      <c r="K716" s="114">
        <f t="shared" ref="K716:K720" si="433">SUM(I716:J716)*D716</f>
        <v>0</v>
      </c>
    </row>
    <row r="717" spans="1:11" ht="15" x14ac:dyDescent="0.2">
      <c r="A717" s="40"/>
      <c r="B717" s="74" t="s">
        <v>14</v>
      </c>
      <c r="C717" s="41" t="s">
        <v>209</v>
      </c>
      <c r="D717" s="75">
        <v>6</v>
      </c>
      <c r="E717" s="76" t="s">
        <v>13</v>
      </c>
      <c r="F717" s="62"/>
      <c r="G717" s="43"/>
      <c r="H717" s="44">
        <f t="shared" si="430"/>
        <v>0</v>
      </c>
      <c r="I717" s="113">
        <f t="shared" si="431"/>
        <v>0</v>
      </c>
      <c r="J717" s="113">
        <f t="shared" si="432"/>
        <v>0</v>
      </c>
      <c r="K717" s="114">
        <f t="shared" si="433"/>
        <v>0</v>
      </c>
    </row>
    <row r="718" spans="1:11" ht="15" x14ac:dyDescent="0.2">
      <c r="A718" s="40"/>
      <c r="B718" s="74" t="s">
        <v>15</v>
      </c>
      <c r="C718" s="41" t="s">
        <v>152</v>
      </c>
      <c r="D718" s="75">
        <v>1</v>
      </c>
      <c r="E718" s="76" t="s">
        <v>36</v>
      </c>
      <c r="F718" s="62"/>
      <c r="G718" s="43"/>
      <c r="H718" s="44">
        <f t="shared" si="430"/>
        <v>0</v>
      </c>
      <c r="I718" s="113">
        <f t="shared" si="431"/>
        <v>0</v>
      </c>
      <c r="J718" s="113">
        <f t="shared" si="432"/>
        <v>0</v>
      </c>
      <c r="K718" s="114">
        <f t="shared" si="433"/>
        <v>0</v>
      </c>
    </row>
    <row r="719" spans="1:11" ht="15" x14ac:dyDescent="0.2">
      <c r="A719" s="40"/>
      <c r="B719" s="74" t="s">
        <v>16</v>
      </c>
      <c r="C719" s="41" t="s">
        <v>153</v>
      </c>
      <c r="D719" s="75">
        <v>8</v>
      </c>
      <c r="E719" s="76" t="s">
        <v>4</v>
      </c>
      <c r="F719" s="62"/>
      <c r="G719" s="43"/>
      <c r="H719" s="44">
        <f t="shared" si="430"/>
        <v>0</v>
      </c>
      <c r="I719" s="113">
        <f t="shared" si="431"/>
        <v>0</v>
      </c>
      <c r="J719" s="113">
        <f t="shared" si="432"/>
        <v>0</v>
      </c>
      <c r="K719" s="114">
        <f t="shared" si="433"/>
        <v>0</v>
      </c>
    </row>
    <row r="720" spans="1:11" ht="30" x14ac:dyDescent="0.2">
      <c r="A720" s="40"/>
      <c r="B720" s="74" t="s">
        <v>17</v>
      </c>
      <c r="C720" s="41" t="s">
        <v>154</v>
      </c>
      <c r="D720" s="75">
        <v>2</v>
      </c>
      <c r="E720" s="76" t="s">
        <v>4</v>
      </c>
      <c r="F720" s="62"/>
      <c r="G720" s="43"/>
      <c r="H720" s="44">
        <f t="shared" si="430"/>
        <v>0</v>
      </c>
      <c r="I720" s="113">
        <f t="shared" si="431"/>
        <v>0</v>
      </c>
      <c r="J720" s="113">
        <f t="shared" si="432"/>
        <v>0</v>
      </c>
      <c r="K720" s="114">
        <f t="shared" si="433"/>
        <v>0</v>
      </c>
    </row>
    <row r="721" spans="1:11" ht="15" x14ac:dyDescent="0.2">
      <c r="A721" s="40"/>
      <c r="B721" s="34" t="s">
        <v>39</v>
      </c>
      <c r="C721" s="35" t="s">
        <v>172</v>
      </c>
      <c r="D721" s="75"/>
      <c r="E721" s="76"/>
      <c r="F721" s="42"/>
      <c r="G721" s="111"/>
      <c r="H721" s="44"/>
      <c r="I721" s="113"/>
      <c r="J721" s="113"/>
      <c r="K721" s="114"/>
    </row>
    <row r="722" spans="1:11" ht="15" x14ac:dyDescent="0.2">
      <c r="A722" s="40"/>
      <c r="B722" s="74" t="s">
        <v>18</v>
      </c>
      <c r="C722" s="41" t="s">
        <v>175</v>
      </c>
      <c r="D722" s="75">
        <v>1</v>
      </c>
      <c r="E722" s="76" t="s">
        <v>4</v>
      </c>
      <c r="F722" s="42" t="s">
        <v>23</v>
      </c>
      <c r="G722" s="43"/>
      <c r="H722" s="44">
        <f t="shared" ref="H722:H730" si="434">SUM(F722,G722)*D722</f>
        <v>0</v>
      </c>
      <c r="I722" s="112" t="s">
        <v>23</v>
      </c>
      <c r="J722" s="113">
        <f t="shared" ref="J722:J726" si="435">TRUNC(G722*(1+$K$4),2)</f>
        <v>0</v>
      </c>
      <c r="K722" s="114">
        <f t="shared" ref="K722:K730" si="436">SUM(I722:J722)*D722</f>
        <v>0</v>
      </c>
    </row>
    <row r="723" spans="1:11" ht="15" x14ac:dyDescent="0.2">
      <c r="A723" s="40"/>
      <c r="B723" s="74" t="s">
        <v>19</v>
      </c>
      <c r="C723" s="41" t="s">
        <v>176</v>
      </c>
      <c r="D723" s="75">
        <v>1</v>
      </c>
      <c r="E723" s="76" t="s">
        <v>4</v>
      </c>
      <c r="F723" s="42" t="s">
        <v>23</v>
      </c>
      <c r="G723" s="43"/>
      <c r="H723" s="44">
        <f t="shared" si="434"/>
        <v>0</v>
      </c>
      <c r="I723" s="112" t="s">
        <v>23</v>
      </c>
      <c r="J723" s="113">
        <f t="shared" si="435"/>
        <v>0</v>
      </c>
      <c r="K723" s="114">
        <f t="shared" si="436"/>
        <v>0</v>
      </c>
    </row>
    <row r="724" spans="1:11" ht="15" x14ac:dyDescent="0.2">
      <c r="A724" s="40"/>
      <c r="B724" s="74" t="s">
        <v>20</v>
      </c>
      <c r="C724" s="41" t="s">
        <v>177</v>
      </c>
      <c r="D724" s="75">
        <v>1</v>
      </c>
      <c r="E724" s="76" t="s">
        <v>4</v>
      </c>
      <c r="F724" s="42" t="s">
        <v>23</v>
      </c>
      <c r="G724" s="43"/>
      <c r="H724" s="44">
        <f t="shared" si="434"/>
        <v>0</v>
      </c>
      <c r="I724" s="112" t="s">
        <v>23</v>
      </c>
      <c r="J724" s="113">
        <f t="shared" si="435"/>
        <v>0</v>
      </c>
      <c r="K724" s="114">
        <f t="shared" si="436"/>
        <v>0</v>
      </c>
    </row>
    <row r="725" spans="1:11" ht="15" x14ac:dyDescent="0.2">
      <c r="A725" s="40"/>
      <c r="B725" s="74" t="s">
        <v>21</v>
      </c>
      <c r="C725" s="41" t="s">
        <v>178</v>
      </c>
      <c r="D725" s="75">
        <v>1</v>
      </c>
      <c r="E725" s="76" t="s">
        <v>4</v>
      </c>
      <c r="F725" s="42" t="s">
        <v>23</v>
      </c>
      <c r="G725" s="43"/>
      <c r="H725" s="44">
        <f t="shared" si="434"/>
        <v>0</v>
      </c>
      <c r="I725" s="112" t="s">
        <v>23</v>
      </c>
      <c r="J725" s="113">
        <f t="shared" si="435"/>
        <v>0</v>
      </c>
      <c r="K725" s="114">
        <f t="shared" si="436"/>
        <v>0</v>
      </c>
    </row>
    <row r="726" spans="1:11" ht="15" x14ac:dyDescent="0.2">
      <c r="A726" s="40"/>
      <c r="B726" s="74" t="s">
        <v>22</v>
      </c>
      <c r="C726" s="41" t="s">
        <v>179</v>
      </c>
      <c r="D726" s="75">
        <v>1</v>
      </c>
      <c r="E726" s="76" t="s">
        <v>4</v>
      </c>
      <c r="F726" s="62"/>
      <c r="G726" s="43"/>
      <c r="H726" s="44">
        <f t="shared" si="434"/>
        <v>0</v>
      </c>
      <c r="I726" s="113">
        <f t="shared" ref="I726" si="437">TRUNC(F726*(1+$K$4),2)</f>
        <v>0</v>
      </c>
      <c r="J726" s="113">
        <f t="shared" si="435"/>
        <v>0</v>
      </c>
      <c r="K726" s="114">
        <f t="shared" si="436"/>
        <v>0</v>
      </c>
    </row>
    <row r="727" spans="1:11" ht="15" x14ac:dyDescent="0.2">
      <c r="A727" s="40"/>
      <c r="B727" s="74" t="s">
        <v>173</v>
      </c>
      <c r="C727" s="41" t="s">
        <v>180</v>
      </c>
      <c r="D727" s="75">
        <v>1</v>
      </c>
      <c r="E727" s="76" t="s">
        <v>4</v>
      </c>
      <c r="F727" s="42" t="s">
        <v>23</v>
      </c>
      <c r="G727" s="43"/>
      <c r="H727" s="44">
        <f t="shared" si="434"/>
        <v>0</v>
      </c>
      <c r="I727" s="112" t="s">
        <v>23</v>
      </c>
      <c r="J727" s="113">
        <f>TRUNC(G727*(1+$K$4),2)</f>
        <v>0</v>
      </c>
      <c r="K727" s="114">
        <f t="shared" si="436"/>
        <v>0</v>
      </c>
    </row>
    <row r="728" spans="1:11" ht="15" x14ac:dyDescent="0.2">
      <c r="A728" s="40"/>
      <c r="B728" s="74" t="s">
        <v>40</v>
      </c>
      <c r="C728" s="41" t="s">
        <v>250</v>
      </c>
      <c r="D728" s="75">
        <v>2</v>
      </c>
      <c r="E728" s="76" t="s">
        <v>4</v>
      </c>
      <c r="F728" s="62"/>
      <c r="G728" s="43"/>
      <c r="H728" s="44">
        <f t="shared" si="434"/>
        <v>0</v>
      </c>
      <c r="I728" s="113">
        <f t="shared" ref="I728" si="438">TRUNC(F728*(1+$K$4),2)</f>
        <v>0</v>
      </c>
      <c r="J728" s="113">
        <f t="shared" ref="J728" si="439">TRUNC(G728*(1+$K$4),2)</f>
        <v>0</v>
      </c>
      <c r="K728" s="114">
        <f t="shared" si="436"/>
        <v>0</v>
      </c>
    </row>
    <row r="729" spans="1:11" ht="15" x14ac:dyDescent="0.2">
      <c r="A729" s="40"/>
      <c r="B729" s="74" t="s">
        <v>41</v>
      </c>
      <c r="C729" s="41" t="s">
        <v>46</v>
      </c>
      <c r="D729" s="75">
        <v>54</v>
      </c>
      <c r="E729" s="76" t="s">
        <v>36</v>
      </c>
      <c r="F729" s="43"/>
      <c r="G729" s="43"/>
      <c r="H729" s="44">
        <f t="shared" si="434"/>
        <v>0</v>
      </c>
      <c r="I729" s="113">
        <f t="shared" ref="I729:I730" si="440">TRUNC(F729*(1+$K$4),2)</f>
        <v>0</v>
      </c>
      <c r="J729" s="113">
        <f t="shared" ref="J729:J730" si="441">TRUNC(G729*(1+$K$4),2)</f>
        <v>0</v>
      </c>
      <c r="K729" s="114">
        <f t="shared" si="436"/>
        <v>0</v>
      </c>
    </row>
    <row r="730" spans="1:11" ht="15" x14ac:dyDescent="0.2">
      <c r="A730" s="45"/>
      <c r="B730" s="46" t="s">
        <v>251</v>
      </c>
      <c r="C730" s="47" t="s">
        <v>47</v>
      </c>
      <c r="D730" s="48">
        <v>54</v>
      </c>
      <c r="E730" s="49" t="s">
        <v>36</v>
      </c>
      <c r="F730" s="50"/>
      <c r="G730" s="50"/>
      <c r="H730" s="44">
        <f t="shared" si="434"/>
        <v>0</v>
      </c>
      <c r="I730" s="113">
        <f t="shared" si="440"/>
        <v>0</v>
      </c>
      <c r="J730" s="113">
        <f t="shared" si="441"/>
        <v>0</v>
      </c>
      <c r="K730" s="114">
        <f t="shared" si="436"/>
        <v>0</v>
      </c>
    </row>
    <row r="731" spans="1:11" ht="15" x14ac:dyDescent="0.2">
      <c r="A731" s="21"/>
      <c r="B731" s="22"/>
      <c r="C731" s="51" t="s">
        <v>42</v>
      </c>
      <c r="D731" s="52"/>
      <c r="E731" s="51"/>
      <c r="F731" s="53">
        <f>SUMPRODUCT(D711:D730,F711:F730)</f>
        <v>0</v>
      </c>
      <c r="G731" s="53">
        <f>SUMPRODUCT(D711:D730,G711:G730)</f>
        <v>0</v>
      </c>
      <c r="H731" s="54">
        <f>SUM(H711:H730)</f>
        <v>0</v>
      </c>
      <c r="I731" s="53">
        <f>SUMPRODUCT(I711:I730,D711:D730)</f>
        <v>0</v>
      </c>
      <c r="J731" s="53">
        <f>SUMPRODUCT(J711:J730,D711:D730)</f>
        <v>0</v>
      </c>
      <c r="K731" s="54">
        <f>SUM(K711:K730)</f>
        <v>0</v>
      </c>
    </row>
    <row r="732" spans="1:11" ht="15" x14ac:dyDescent="0.2">
      <c r="A732" s="56"/>
      <c r="B732" s="24" t="s">
        <v>43</v>
      </c>
      <c r="C732" s="25" t="s">
        <v>155</v>
      </c>
      <c r="D732" s="26"/>
      <c r="E732" s="25"/>
      <c r="F732" s="27"/>
      <c r="G732" s="57"/>
      <c r="H732" s="58"/>
      <c r="I732" s="59"/>
      <c r="J732" s="60"/>
      <c r="K732" s="61"/>
    </row>
    <row r="733" spans="1:11" ht="75" x14ac:dyDescent="0.2">
      <c r="A733" s="33"/>
      <c r="B733" s="74">
        <v>1</v>
      </c>
      <c r="C733" s="41" t="s">
        <v>198</v>
      </c>
      <c r="D733" s="75">
        <v>10</v>
      </c>
      <c r="E733" s="76" t="s">
        <v>36</v>
      </c>
      <c r="F733" s="43"/>
      <c r="G733" s="43"/>
      <c r="H733" s="44">
        <f t="shared" ref="H733" si="442">SUM(F733,G733)*D733</f>
        <v>0</v>
      </c>
      <c r="I733" s="113">
        <f t="shared" ref="I733" si="443">TRUNC(F733*(1+$K$4),2)</f>
        <v>0</v>
      </c>
      <c r="J733" s="113">
        <f t="shared" ref="J733" si="444">TRUNC(G733*(1+$K$4),2)</f>
        <v>0</v>
      </c>
      <c r="K733" s="114">
        <f t="shared" ref="K733" si="445">SUM(I733:J733)*D733</f>
        <v>0</v>
      </c>
    </row>
    <row r="734" spans="1:11" ht="15" x14ac:dyDescent="0.2">
      <c r="A734" s="21"/>
      <c r="B734" s="22"/>
      <c r="C734" s="51" t="s">
        <v>168</v>
      </c>
      <c r="D734" s="52"/>
      <c r="E734" s="51"/>
      <c r="F734" s="53" t="e">
        <f>SUMPRODUCT(D733,F733)</f>
        <v>#VALUE!</v>
      </c>
      <c r="G734" s="53" t="e">
        <f>SUMPRODUCT(D733,G733)</f>
        <v>#VALUE!</v>
      </c>
      <c r="H734" s="54">
        <f>H733</f>
        <v>0</v>
      </c>
      <c r="I734" s="53">
        <f>SUMPRODUCT(D733,I733)</f>
        <v>0</v>
      </c>
      <c r="J734" s="53">
        <f>SUMPRODUCT(D733,J733)</f>
        <v>0</v>
      </c>
      <c r="K734" s="54">
        <f>K733</f>
        <v>0</v>
      </c>
    </row>
    <row r="735" spans="1:11" ht="15" x14ac:dyDescent="0.2">
      <c r="A735" s="56"/>
      <c r="B735" s="24" t="s">
        <v>44</v>
      </c>
      <c r="C735" s="25" t="s">
        <v>156</v>
      </c>
      <c r="D735" s="26"/>
      <c r="E735" s="25"/>
      <c r="F735" s="27"/>
      <c r="G735" s="57"/>
      <c r="H735" s="58"/>
      <c r="I735" s="59"/>
      <c r="J735" s="60"/>
      <c r="K735" s="61"/>
    </row>
    <row r="736" spans="1:11" ht="15" x14ac:dyDescent="0.2">
      <c r="A736" s="33"/>
      <c r="B736" s="34">
        <v>1</v>
      </c>
      <c r="C736" s="35" t="s">
        <v>157</v>
      </c>
      <c r="D736" s="36"/>
      <c r="E736" s="35"/>
      <c r="F736" s="37"/>
      <c r="G736" s="37"/>
      <c r="H736" s="38"/>
      <c r="I736" s="55"/>
      <c r="J736" s="37"/>
      <c r="K736" s="38"/>
    </row>
    <row r="737" spans="1:11" ht="30" x14ac:dyDescent="0.2">
      <c r="A737" s="40"/>
      <c r="B737" s="74" t="s">
        <v>10</v>
      </c>
      <c r="C737" s="41" t="s">
        <v>158</v>
      </c>
      <c r="D737" s="75"/>
      <c r="E737" s="76"/>
      <c r="F737" s="42"/>
      <c r="G737" s="111"/>
      <c r="H737" s="44"/>
      <c r="I737" s="112"/>
      <c r="J737" s="113"/>
      <c r="K737" s="114"/>
    </row>
    <row r="738" spans="1:11" ht="15" x14ac:dyDescent="0.2">
      <c r="A738" s="40"/>
      <c r="B738" s="74" t="s">
        <v>45</v>
      </c>
      <c r="C738" s="41" t="s">
        <v>184</v>
      </c>
      <c r="D738" s="75">
        <v>120</v>
      </c>
      <c r="E738" s="76" t="s">
        <v>13</v>
      </c>
      <c r="F738" s="62"/>
      <c r="G738" s="43"/>
      <c r="H738" s="44">
        <f t="shared" ref="H738:H747" si="446">SUM(F738,G738)*D738</f>
        <v>0</v>
      </c>
      <c r="I738" s="112">
        <f t="shared" ref="I738:I747" si="447">TRUNC(F738*(1+$K$4),2)</f>
        <v>0</v>
      </c>
      <c r="J738" s="113">
        <f t="shared" ref="J738:J747" si="448">TRUNC(G738*(1+$K$4),2)</f>
        <v>0</v>
      </c>
      <c r="K738" s="114">
        <f t="shared" ref="K738:K747" si="449">SUM(I738:J738)*D738</f>
        <v>0</v>
      </c>
    </row>
    <row r="739" spans="1:11" ht="45" x14ac:dyDescent="0.2">
      <c r="A739" s="40"/>
      <c r="B739" s="74" t="s">
        <v>11</v>
      </c>
      <c r="C739" s="41" t="s">
        <v>167</v>
      </c>
      <c r="D739" s="75">
        <v>1</v>
      </c>
      <c r="E739" s="76" t="s">
        <v>4</v>
      </c>
      <c r="F739" s="62"/>
      <c r="G739" s="43"/>
      <c r="H739" s="44">
        <f t="shared" si="446"/>
        <v>0</v>
      </c>
      <c r="I739" s="112">
        <f t="shared" si="447"/>
        <v>0</v>
      </c>
      <c r="J739" s="113">
        <f t="shared" si="448"/>
        <v>0</v>
      </c>
      <c r="K739" s="114">
        <f t="shared" si="449"/>
        <v>0</v>
      </c>
    </row>
    <row r="740" spans="1:11" ht="15" x14ac:dyDescent="0.2">
      <c r="A740" s="40"/>
      <c r="B740" s="74" t="s">
        <v>24</v>
      </c>
      <c r="C740" s="41" t="s">
        <v>210</v>
      </c>
      <c r="D740" s="75">
        <v>80</v>
      </c>
      <c r="E740" s="76" t="s">
        <v>13</v>
      </c>
      <c r="F740" s="43"/>
      <c r="G740" s="43"/>
      <c r="H740" s="44">
        <f t="shared" si="446"/>
        <v>0</v>
      </c>
      <c r="I740" s="112">
        <f t="shared" si="447"/>
        <v>0</v>
      </c>
      <c r="J740" s="113">
        <f t="shared" si="448"/>
        <v>0</v>
      </c>
      <c r="K740" s="114">
        <f t="shared" si="449"/>
        <v>0</v>
      </c>
    </row>
    <row r="741" spans="1:11" ht="15" x14ac:dyDescent="0.2">
      <c r="A741" s="40"/>
      <c r="B741" s="74" t="s">
        <v>26</v>
      </c>
      <c r="C741" s="41" t="s">
        <v>185</v>
      </c>
      <c r="D741" s="75">
        <v>12</v>
      </c>
      <c r="E741" s="76" t="s">
        <v>4</v>
      </c>
      <c r="F741" s="62"/>
      <c r="G741" s="43"/>
      <c r="H741" s="44">
        <f t="shared" si="446"/>
        <v>0</v>
      </c>
      <c r="I741" s="112">
        <f t="shared" si="447"/>
        <v>0</v>
      </c>
      <c r="J741" s="113">
        <f t="shared" si="448"/>
        <v>0</v>
      </c>
      <c r="K741" s="114">
        <f t="shared" si="449"/>
        <v>0</v>
      </c>
    </row>
    <row r="742" spans="1:11" ht="15" x14ac:dyDescent="0.2">
      <c r="A742" s="40"/>
      <c r="B742" s="74" t="s">
        <v>25</v>
      </c>
      <c r="C742" s="41" t="s">
        <v>159</v>
      </c>
      <c r="D742" s="75">
        <v>1</v>
      </c>
      <c r="E742" s="76" t="s">
        <v>4</v>
      </c>
      <c r="F742" s="62"/>
      <c r="G742" s="43"/>
      <c r="H742" s="44">
        <f t="shared" si="446"/>
        <v>0</v>
      </c>
      <c r="I742" s="112">
        <f t="shared" si="447"/>
        <v>0</v>
      </c>
      <c r="J742" s="113">
        <f t="shared" si="448"/>
        <v>0</v>
      </c>
      <c r="K742" s="114">
        <f t="shared" si="449"/>
        <v>0</v>
      </c>
    </row>
    <row r="743" spans="1:11" ht="30" x14ac:dyDescent="0.2">
      <c r="A743" s="40"/>
      <c r="B743" s="74" t="s">
        <v>27</v>
      </c>
      <c r="C743" s="41" t="s">
        <v>160</v>
      </c>
      <c r="D743" s="75">
        <v>1</v>
      </c>
      <c r="E743" s="76" t="s">
        <v>169</v>
      </c>
      <c r="F743" s="62"/>
      <c r="G743" s="43"/>
      <c r="H743" s="44">
        <f t="shared" si="446"/>
        <v>0</v>
      </c>
      <c r="I743" s="112">
        <f t="shared" si="447"/>
        <v>0</v>
      </c>
      <c r="J743" s="113">
        <f t="shared" si="448"/>
        <v>0</v>
      </c>
      <c r="K743" s="114">
        <f t="shared" si="449"/>
        <v>0</v>
      </c>
    </row>
    <row r="744" spans="1:11" ht="30" x14ac:dyDescent="0.2">
      <c r="A744" s="40"/>
      <c r="B744" s="74" t="s">
        <v>29</v>
      </c>
      <c r="C744" s="41" t="s">
        <v>161</v>
      </c>
      <c r="D744" s="75">
        <v>16</v>
      </c>
      <c r="E744" s="76" t="s">
        <v>13</v>
      </c>
      <c r="F744" s="62"/>
      <c r="G744" s="43"/>
      <c r="H744" s="44">
        <f t="shared" si="446"/>
        <v>0</v>
      </c>
      <c r="I744" s="112">
        <f t="shared" si="447"/>
        <v>0</v>
      </c>
      <c r="J744" s="113">
        <f t="shared" si="448"/>
        <v>0</v>
      </c>
      <c r="K744" s="114">
        <f t="shared" si="449"/>
        <v>0</v>
      </c>
    </row>
    <row r="745" spans="1:11" ht="75" x14ac:dyDescent="0.2">
      <c r="A745" s="40"/>
      <c r="B745" s="74" t="s">
        <v>30</v>
      </c>
      <c r="C745" s="41" t="s">
        <v>162</v>
      </c>
      <c r="D745" s="75">
        <v>36</v>
      </c>
      <c r="E745" s="76" t="s">
        <v>13</v>
      </c>
      <c r="F745" s="62"/>
      <c r="G745" s="43"/>
      <c r="H745" s="44">
        <f t="shared" si="446"/>
        <v>0</v>
      </c>
      <c r="I745" s="112">
        <f t="shared" si="447"/>
        <v>0</v>
      </c>
      <c r="J745" s="113">
        <f t="shared" si="448"/>
        <v>0</v>
      </c>
      <c r="K745" s="114">
        <f t="shared" si="449"/>
        <v>0</v>
      </c>
    </row>
    <row r="746" spans="1:11" ht="30" x14ac:dyDescent="0.2">
      <c r="A746" s="40"/>
      <c r="B746" s="74" t="s">
        <v>31</v>
      </c>
      <c r="C746" s="41" t="s">
        <v>211</v>
      </c>
      <c r="D746" s="75">
        <v>1</v>
      </c>
      <c r="E746" s="76" t="s">
        <v>169</v>
      </c>
      <c r="F746" s="43"/>
      <c r="G746" s="43"/>
      <c r="H746" s="44">
        <f t="shared" si="446"/>
        <v>0</v>
      </c>
      <c r="I746" s="112">
        <f t="shared" si="447"/>
        <v>0</v>
      </c>
      <c r="J746" s="113">
        <f t="shared" si="448"/>
        <v>0</v>
      </c>
      <c r="K746" s="114">
        <f t="shared" si="449"/>
        <v>0</v>
      </c>
    </row>
    <row r="747" spans="1:11" ht="15" x14ac:dyDescent="0.2">
      <c r="A747" s="40"/>
      <c r="B747" s="74" t="s">
        <v>28</v>
      </c>
      <c r="C747" s="41" t="s">
        <v>163</v>
      </c>
      <c r="D747" s="75">
        <v>1</v>
      </c>
      <c r="E747" s="76" t="s">
        <v>4</v>
      </c>
      <c r="F747" s="43"/>
      <c r="G747" s="43"/>
      <c r="H747" s="44">
        <f t="shared" si="446"/>
        <v>0</v>
      </c>
      <c r="I747" s="112">
        <f t="shared" si="447"/>
        <v>0</v>
      </c>
      <c r="J747" s="113">
        <f t="shared" si="448"/>
        <v>0</v>
      </c>
      <c r="K747" s="114">
        <f t="shared" si="449"/>
        <v>0</v>
      </c>
    </row>
    <row r="748" spans="1:11" ht="15.75" thickBot="1" x14ac:dyDescent="0.25">
      <c r="A748" s="63"/>
      <c r="B748" s="64"/>
      <c r="C748" s="65" t="s">
        <v>49</v>
      </c>
      <c r="D748" s="66"/>
      <c r="E748" s="65"/>
      <c r="F748" s="67">
        <f>SUMPRODUCT(D738:D747,F738:F747)</f>
        <v>0</v>
      </c>
      <c r="G748" s="67">
        <f>SUMPRODUCT(D738:D747,G738:G747)</f>
        <v>0</v>
      </c>
      <c r="H748" s="68">
        <f>SUM(H738:H747)</f>
        <v>0</v>
      </c>
      <c r="I748" s="67">
        <f>SUMPRODUCT(D738:D747,I738:I747)</f>
        <v>0</v>
      </c>
      <c r="J748" s="67">
        <f>SUMPRODUCT(D738:D747,J738:J747)</f>
        <v>0</v>
      </c>
      <c r="K748" s="68">
        <f>SUM(K738:K747)</f>
        <v>0</v>
      </c>
    </row>
    <row r="749" spans="1:11" ht="15.75" thickBot="1" x14ac:dyDescent="0.25">
      <c r="A749" s="85"/>
      <c r="B749" s="86"/>
      <c r="C749" s="87" t="s">
        <v>101</v>
      </c>
      <c r="D749" s="88"/>
      <c r="E749" s="87"/>
      <c r="F749" s="89" t="e">
        <f>F748+F734+F731</f>
        <v>#VALUE!</v>
      </c>
      <c r="G749" s="89" t="e">
        <f t="shared" ref="G749:K749" si="450">G748+G734+G731</f>
        <v>#VALUE!</v>
      </c>
      <c r="H749" s="89">
        <f t="shared" si="450"/>
        <v>0</v>
      </c>
      <c r="I749" s="89">
        <f t="shared" si="450"/>
        <v>0</v>
      </c>
      <c r="J749" s="89">
        <f t="shared" si="450"/>
        <v>0</v>
      </c>
      <c r="K749" s="89">
        <f t="shared" si="450"/>
        <v>0</v>
      </c>
    </row>
    <row r="750" spans="1:11" ht="15" x14ac:dyDescent="0.2">
      <c r="A750" s="81"/>
      <c r="B750" s="82"/>
      <c r="C750" s="134" t="s">
        <v>102</v>
      </c>
      <c r="D750" s="134"/>
      <c r="E750" s="134"/>
      <c r="F750" s="134"/>
      <c r="G750" s="134"/>
      <c r="H750" s="135"/>
      <c r="I750" s="83"/>
      <c r="J750" s="83"/>
      <c r="K750" s="84"/>
    </row>
    <row r="751" spans="1:11" ht="15" x14ac:dyDescent="0.2">
      <c r="A751" s="23"/>
      <c r="B751" s="24" t="s">
        <v>33</v>
      </c>
      <c r="C751" s="25" t="s">
        <v>48</v>
      </c>
      <c r="D751" s="26"/>
      <c r="E751" s="25"/>
      <c r="F751" s="27"/>
      <c r="G751" s="28"/>
      <c r="H751" s="29"/>
      <c r="I751" s="30"/>
      <c r="J751" s="31"/>
      <c r="K751" s="32"/>
    </row>
    <row r="752" spans="1:11" ht="15" x14ac:dyDescent="0.2">
      <c r="A752" s="33"/>
      <c r="B752" s="34" t="s">
        <v>34</v>
      </c>
      <c r="C752" s="35" t="s">
        <v>35</v>
      </c>
      <c r="D752" s="36"/>
      <c r="E752" s="35"/>
      <c r="F752" s="37"/>
      <c r="G752" s="37"/>
      <c r="H752" s="38"/>
      <c r="I752" s="39"/>
      <c r="J752" s="37"/>
      <c r="K752" s="38"/>
    </row>
    <row r="753" spans="1:11" ht="15" x14ac:dyDescent="0.2">
      <c r="A753" s="40"/>
      <c r="B753" s="74" t="s">
        <v>10</v>
      </c>
      <c r="C753" s="41" t="s">
        <v>149</v>
      </c>
      <c r="D753" s="75">
        <v>1</v>
      </c>
      <c r="E753" s="76" t="s">
        <v>4</v>
      </c>
      <c r="F753" s="42" t="s">
        <v>23</v>
      </c>
      <c r="G753" s="43"/>
      <c r="H753" s="44">
        <f t="shared" ref="H753:H755" si="451">SUM(F753,G753)*D753</f>
        <v>0</v>
      </c>
      <c r="I753" s="112" t="s">
        <v>23</v>
      </c>
      <c r="J753" s="113">
        <f>TRUNC(G753*(1+$K$4),2)</f>
        <v>0</v>
      </c>
      <c r="K753" s="114">
        <f t="shared" ref="K753:K755" si="452">SUM(I753:J753)*D753</f>
        <v>0</v>
      </c>
    </row>
    <row r="754" spans="1:11" ht="45" x14ac:dyDescent="0.2">
      <c r="A754" s="40"/>
      <c r="B754" s="74" t="s">
        <v>11</v>
      </c>
      <c r="C754" s="41" t="s">
        <v>208</v>
      </c>
      <c r="D754" s="75">
        <v>5</v>
      </c>
      <c r="E754" s="76" t="s">
        <v>37</v>
      </c>
      <c r="F754" s="42" t="s">
        <v>23</v>
      </c>
      <c r="G754" s="43"/>
      <c r="H754" s="44">
        <f t="shared" si="451"/>
        <v>0</v>
      </c>
      <c r="I754" s="112" t="s">
        <v>23</v>
      </c>
      <c r="J754" s="113">
        <f t="shared" ref="J754:J755" si="453">TRUNC(G754*(1+$K$4),2)</f>
        <v>0</v>
      </c>
      <c r="K754" s="114">
        <f t="shared" si="452"/>
        <v>0</v>
      </c>
    </row>
    <row r="755" spans="1:11" ht="15" x14ac:dyDescent="0.2">
      <c r="A755" s="40"/>
      <c r="B755" s="74" t="s">
        <v>24</v>
      </c>
      <c r="C755" s="41" t="s">
        <v>199</v>
      </c>
      <c r="D755" s="75">
        <v>1</v>
      </c>
      <c r="E755" s="76" t="s">
        <v>36</v>
      </c>
      <c r="F755" s="62"/>
      <c r="G755" s="43"/>
      <c r="H755" s="44">
        <f t="shared" si="451"/>
        <v>0</v>
      </c>
      <c r="I755" s="113">
        <f t="shared" ref="I755" si="454">TRUNC(F755*(1+$K$4),2)</f>
        <v>0</v>
      </c>
      <c r="J755" s="113">
        <f t="shared" si="453"/>
        <v>0</v>
      </c>
      <c r="K755" s="114">
        <f t="shared" si="452"/>
        <v>0</v>
      </c>
    </row>
    <row r="756" spans="1:11" ht="15" x14ac:dyDescent="0.2">
      <c r="A756" s="33"/>
      <c r="B756" s="34" t="s">
        <v>38</v>
      </c>
      <c r="C756" s="35" t="s">
        <v>151</v>
      </c>
      <c r="D756" s="36"/>
      <c r="E756" s="35"/>
      <c r="F756" s="37"/>
      <c r="G756" s="37"/>
      <c r="H756" s="38"/>
      <c r="I756" s="39"/>
      <c r="J756" s="37"/>
      <c r="K756" s="38"/>
    </row>
    <row r="757" spans="1:11" ht="30" x14ac:dyDescent="0.2">
      <c r="A757" s="40"/>
      <c r="B757" s="74" t="s">
        <v>12</v>
      </c>
      <c r="C757" s="41" t="s">
        <v>164</v>
      </c>
      <c r="D757" s="75">
        <v>16</v>
      </c>
      <c r="E757" s="76" t="s">
        <v>36</v>
      </c>
      <c r="F757" s="62"/>
      <c r="G757" s="43"/>
      <c r="H757" s="44">
        <f t="shared" ref="H757:H761" si="455">SUM(F757,G757)*D757</f>
        <v>0</v>
      </c>
      <c r="I757" s="113">
        <f t="shared" ref="I757:I761" si="456">TRUNC(F757*(1+$K$4),2)</f>
        <v>0</v>
      </c>
      <c r="J757" s="113">
        <f t="shared" ref="J757:J761" si="457">TRUNC(G757*(1+$K$4),2)</f>
        <v>0</v>
      </c>
      <c r="K757" s="114">
        <f t="shared" ref="K757:K761" si="458">SUM(I757:J757)*D757</f>
        <v>0</v>
      </c>
    </row>
    <row r="758" spans="1:11" ht="15" x14ac:dyDescent="0.2">
      <c r="A758" s="40"/>
      <c r="B758" s="74" t="s">
        <v>14</v>
      </c>
      <c r="C758" s="41" t="s">
        <v>209</v>
      </c>
      <c r="D758" s="75">
        <v>24</v>
      </c>
      <c r="E758" s="76" t="s">
        <v>13</v>
      </c>
      <c r="F758" s="62"/>
      <c r="G758" s="43"/>
      <c r="H758" s="44">
        <f t="shared" si="455"/>
        <v>0</v>
      </c>
      <c r="I758" s="113">
        <f t="shared" si="456"/>
        <v>0</v>
      </c>
      <c r="J758" s="113">
        <f t="shared" si="457"/>
        <v>0</v>
      </c>
      <c r="K758" s="114">
        <f t="shared" si="458"/>
        <v>0</v>
      </c>
    </row>
    <row r="759" spans="1:11" ht="15" x14ac:dyDescent="0.2">
      <c r="A759" s="40"/>
      <c r="B759" s="74" t="s">
        <v>15</v>
      </c>
      <c r="C759" s="41" t="s">
        <v>152</v>
      </c>
      <c r="D759" s="75">
        <v>1</v>
      </c>
      <c r="E759" s="76" t="s">
        <v>36</v>
      </c>
      <c r="F759" s="62"/>
      <c r="G759" s="43"/>
      <c r="H759" s="44">
        <f t="shared" si="455"/>
        <v>0</v>
      </c>
      <c r="I759" s="113">
        <f t="shared" si="456"/>
        <v>0</v>
      </c>
      <c r="J759" s="113">
        <f t="shared" si="457"/>
        <v>0</v>
      </c>
      <c r="K759" s="114">
        <f t="shared" si="458"/>
        <v>0</v>
      </c>
    </row>
    <row r="760" spans="1:11" ht="15" x14ac:dyDescent="0.2">
      <c r="A760" s="40"/>
      <c r="B760" s="74" t="s">
        <v>16</v>
      </c>
      <c r="C760" s="41" t="s">
        <v>153</v>
      </c>
      <c r="D760" s="75">
        <v>12</v>
      </c>
      <c r="E760" s="76" t="s">
        <v>4</v>
      </c>
      <c r="F760" s="62"/>
      <c r="G760" s="43"/>
      <c r="H760" s="44">
        <f t="shared" si="455"/>
        <v>0</v>
      </c>
      <c r="I760" s="113">
        <f t="shared" si="456"/>
        <v>0</v>
      </c>
      <c r="J760" s="113">
        <f t="shared" si="457"/>
        <v>0</v>
      </c>
      <c r="K760" s="114">
        <f t="shared" si="458"/>
        <v>0</v>
      </c>
    </row>
    <row r="761" spans="1:11" ht="30" x14ac:dyDescent="0.2">
      <c r="A761" s="40"/>
      <c r="B761" s="74" t="s">
        <v>17</v>
      </c>
      <c r="C761" s="41" t="s">
        <v>154</v>
      </c>
      <c r="D761" s="75">
        <v>3</v>
      </c>
      <c r="E761" s="76" t="s">
        <v>4</v>
      </c>
      <c r="F761" s="62"/>
      <c r="G761" s="43"/>
      <c r="H761" s="44">
        <f t="shared" si="455"/>
        <v>0</v>
      </c>
      <c r="I761" s="113">
        <f t="shared" si="456"/>
        <v>0</v>
      </c>
      <c r="J761" s="113">
        <f t="shared" si="457"/>
        <v>0</v>
      </c>
      <c r="K761" s="114">
        <f t="shared" si="458"/>
        <v>0</v>
      </c>
    </row>
    <row r="762" spans="1:11" ht="15" x14ac:dyDescent="0.2">
      <c r="A762" s="40"/>
      <c r="B762" s="34" t="s">
        <v>39</v>
      </c>
      <c r="C762" s="35" t="s">
        <v>172</v>
      </c>
      <c r="D762" s="75"/>
      <c r="E762" s="76"/>
      <c r="F762" s="42"/>
      <c r="G762" s="111"/>
      <c r="H762" s="44"/>
      <c r="I762" s="113"/>
      <c r="J762" s="113"/>
      <c r="K762" s="114"/>
    </row>
    <row r="763" spans="1:11" ht="15" x14ac:dyDescent="0.2">
      <c r="A763" s="40"/>
      <c r="B763" s="74" t="s">
        <v>18</v>
      </c>
      <c r="C763" s="41" t="s">
        <v>175</v>
      </c>
      <c r="D763" s="75">
        <v>1</v>
      </c>
      <c r="E763" s="76" t="s">
        <v>4</v>
      </c>
      <c r="F763" s="42" t="s">
        <v>23</v>
      </c>
      <c r="G763" s="43"/>
      <c r="H763" s="44">
        <f t="shared" ref="H763:H772" si="459">SUM(F763,G763)*D763</f>
        <v>0</v>
      </c>
      <c r="I763" s="112" t="s">
        <v>23</v>
      </c>
      <c r="J763" s="113">
        <f t="shared" ref="J763:J767" si="460">TRUNC(G763*(1+$K$4),2)</f>
        <v>0</v>
      </c>
      <c r="K763" s="114">
        <f t="shared" ref="K763:K772" si="461">SUM(I763:J763)*D763</f>
        <v>0</v>
      </c>
    </row>
    <row r="764" spans="1:11" ht="15" x14ac:dyDescent="0.2">
      <c r="A764" s="40"/>
      <c r="B764" s="74" t="s">
        <v>19</v>
      </c>
      <c r="C764" s="41" t="s">
        <v>176</v>
      </c>
      <c r="D764" s="75">
        <v>1</v>
      </c>
      <c r="E764" s="76" t="s">
        <v>4</v>
      </c>
      <c r="F764" s="42" t="s">
        <v>23</v>
      </c>
      <c r="G764" s="43"/>
      <c r="H764" s="44">
        <f t="shared" si="459"/>
        <v>0</v>
      </c>
      <c r="I764" s="112" t="s">
        <v>23</v>
      </c>
      <c r="J764" s="113">
        <f t="shared" si="460"/>
        <v>0</v>
      </c>
      <c r="K764" s="114">
        <f t="shared" si="461"/>
        <v>0</v>
      </c>
    </row>
    <row r="765" spans="1:11" ht="15" x14ac:dyDescent="0.2">
      <c r="A765" s="40"/>
      <c r="B765" s="74" t="s">
        <v>20</v>
      </c>
      <c r="C765" s="41" t="s">
        <v>177</v>
      </c>
      <c r="D765" s="75">
        <v>1</v>
      </c>
      <c r="E765" s="76" t="s">
        <v>4</v>
      </c>
      <c r="F765" s="42" t="s">
        <v>23</v>
      </c>
      <c r="G765" s="43"/>
      <c r="H765" s="44">
        <f t="shared" si="459"/>
        <v>0</v>
      </c>
      <c r="I765" s="112" t="s">
        <v>23</v>
      </c>
      <c r="J765" s="113">
        <f t="shared" si="460"/>
        <v>0</v>
      </c>
      <c r="K765" s="114">
        <f t="shared" si="461"/>
        <v>0</v>
      </c>
    </row>
    <row r="766" spans="1:11" ht="15" x14ac:dyDescent="0.2">
      <c r="A766" s="40"/>
      <c r="B766" s="74" t="s">
        <v>21</v>
      </c>
      <c r="C766" s="41" t="s">
        <v>178</v>
      </c>
      <c r="D766" s="75">
        <v>1</v>
      </c>
      <c r="E766" s="76" t="s">
        <v>4</v>
      </c>
      <c r="F766" s="42" t="s">
        <v>23</v>
      </c>
      <c r="G766" s="43"/>
      <c r="H766" s="44">
        <f t="shared" si="459"/>
        <v>0</v>
      </c>
      <c r="I766" s="112" t="s">
        <v>23</v>
      </c>
      <c r="J766" s="113">
        <f t="shared" si="460"/>
        <v>0</v>
      </c>
      <c r="K766" s="114">
        <f t="shared" si="461"/>
        <v>0</v>
      </c>
    </row>
    <row r="767" spans="1:11" ht="15" x14ac:dyDescent="0.2">
      <c r="A767" s="40"/>
      <c r="B767" s="74" t="s">
        <v>22</v>
      </c>
      <c r="C767" s="41" t="s">
        <v>179</v>
      </c>
      <c r="D767" s="75">
        <v>1</v>
      </c>
      <c r="E767" s="76" t="s">
        <v>4</v>
      </c>
      <c r="F767" s="62"/>
      <c r="G767" s="43"/>
      <c r="H767" s="44">
        <f t="shared" si="459"/>
        <v>0</v>
      </c>
      <c r="I767" s="113">
        <f t="shared" ref="I767" si="462">TRUNC(F767*(1+$K$4),2)</f>
        <v>0</v>
      </c>
      <c r="J767" s="113">
        <f t="shared" si="460"/>
        <v>0</v>
      </c>
      <c r="K767" s="114">
        <f t="shared" si="461"/>
        <v>0</v>
      </c>
    </row>
    <row r="768" spans="1:11" ht="15" x14ac:dyDescent="0.2">
      <c r="A768" s="40"/>
      <c r="B768" s="74" t="s">
        <v>173</v>
      </c>
      <c r="C768" s="41" t="s">
        <v>180</v>
      </c>
      <c r="D768" s="75">
        <v>1</v>
      </c>
      <c r="E768" s="76" t="s">
        <v>4</v>
      </c>
      <c r="F768" s="42" t="s">
        <v>23</v>
      </c>
      <c r="G768" s="43"/>
      <c r="H768" s="44">
        <f t="shared" si="459"/>
        <v>0</v>
      </c>
      <c r="I768" s="112" t="s">
        <v>23</v>
      </c>
      <c r="J768" s="113">
        <f>TRUNC(G768*(1+$K$4),2)</f>
        <v>0</v>
      </c>
      <c r="K768" s="114">
        <f t="shared" si="461"/>
        <v>0</v>
      </c>
    </row>
    <row r="769" spans="1:11" ht="30" x14ac:dyDescent="0.2">
      <c r="A769" s="40"/>
      <c r="B769" s="74" t="s">
        <v>174</v>
      </c>
      <c r="C769" s="41" t="s">
        <v>212</v>
      </c>
      <c r="D769" s="75">
        <v>5</v>
      </c>
      <c r="E769" s="76" t="s">
        <v>36</v>
      </c>
      <c r="F769" s="62"/>
      <c r="G769" s="43"/>
      <c r="H769" s="44">
        <f t="shared" si="459"/>
        <v>0</v>
      </c>
      <c r="I769" s="113">
        <f t="shared" ref="I769:I770" si="463">TRUNC(F769*(1+$K$4),2)</f>
        <v>0</v>
      </c>
      <c r="J769" s="113">
        <f t="shared" ref="J769:J770" si="464">TRUNC(G769*(1+$K$4),2)</f>
        <v>0</v>
      </c>
      <c r="K769" s="114">
        <f t="shared" si="461"/>
        <v>0</v>
      </c>
    </row>
    <row r="770" spans="1:11" ht="15" x14ac:dyDescent="0.2">
      <c r="A770" s="40"/>
      <c r="B770" s="74" t="s">
        <v>40</v>
      </c>
      <c r="C770" s="41" t="s">
        <v>250</v>
      </c>
      <c r="D770" s="75">
        <v>2</v>
      </c>
      <c r="E770" s="76" t="s">
        <v>4</v>
      </c>
      <c r="F770" s="62"/>
      <c r="G770" s="43"/>
      <c r="H770" s="44">
        <f t="shared" si="459"/>
        <v>0</v>
      </c>
      <c r="I770" s="113">
        <f t="shared" si="463"/>
        <v>0</v>
      </c>
      <c r="J770" s="113">
        <f t="shared" si="464"/>
        <v>0</v>
      </c>
      <c r="K770" s="114">
        <f t="shared" si="461"/>
        <v>0</v>
      </c>
    </row>
    <row r="771" spans="1:11" ht="15" x14ac:dyDescent="0.2">
      <c r="A771" s="40"/>
      <c r="B771" s="74" t="s">
        <v>41</v>
      </c>
      <c r="C771" s="41" t="s">
        <v>46</v>
      </c>
      <c r="D771" s="75">
        <v>60</v>
      </c>
      <c r="E771" s="76" t="s">
        <v>36</v>
      </c>
      <c r="F771" s="43"/>
      <c r="G771" s="43"/>
      <c r="H771" s="44">
        <f t="shared" si="459"/>
        <v>0</v>
      </c>
      <c r="I771" s="113">
        <f t="shared" ref="I771:I772" si="465">TRUNC(F771*(1+$K$4),2)</f>
        <v>0</v>
      </c>
      <c r="J771" s="113">
        <f t="shared" ref="J771:J772" si="466">TRUNC(G771*(1+$K$4),2)</f>
        <v>0</v>
      </c>
      <c r="K771" s="114">
        <f t="shared" si="461"/>
        <v>0</v>
      </c>
    </row>
    <row r="772" spans="1:11" ht="15" x14ac:dyDescent="0.2">
      <c r="A772" s="45"/>
      <c r="B772" s="74" t="s">
        <v>251</v>
      </c>
      <c r="C772" s="47" t="s">
        <v>47</v>
      </c>
      <c r="D772" s="48">
        <v>60</v>
      </c>
      <c r="E772" s="49" t="s">
        <v>36</v>
      </c>
      <c r="F772" s="50"/>
      <c r="G772" s="50"/>
      <c r="H772" s="44">
        <f t="shared" si="459"/>
        <v>0</v>
      </c>
      <c r="I772" s="113">
        <f t="shared" si="465"/>
        <v>0</v>
      </c>
      <c r="J772" s="113">
        <f t="shared" si="466"/>
        <v>0</v>
      </c>
      <c r="K772" s="114">
        <f t="shared" si="461"/>
        <v>0</v>
      </c>
    </row>
    <row r="773" spans="1:11" ht="15" x14ac:dyDescent="0.2">
      <c r="A773" s="21"/>
      <c r="B773" s="22"/>
      <c r="C773" s="51" t="s">
        <v>42</v>
      </c>
      <c r="D773" s="52"/>
      <c r="E773" s="51"/>
      <c r="F773" s="53">
        <f>SUMPRODUCT(D753:D772,F753:F772)</f>
        <v>0</v>
      </c>
      <c r="G773" s="53">
        <f>SUMPRODUCT(D753:D772,G753:G772)</f>
        <v>0</v>
      </c>
      <c r="H773" s="54">
        <f>SUM(H753:H772)</f>
        <v>0</v>
      </c>
      <c r="I773" s="53">
        <f>SUMPRODUCT(I753:I772,D753:D772)</f>
        <v>0</v>
      </c>
      <c r="J773" s="53">
        <f>SUMPRODUCT(J753:J772,D753:D772)</f>
        <v>0</v>
      </c>
      <c r="K773" s="54">
        <f>SUM(K753:K772)</f>
        <v>0</v>
      </c>
    </row>
    <row r="774" spans="1:11" ht="15" x14ac:dyDescent="0.2">
      <c r="A774" s="56"/>
      <c r="B774" s="24" t="s">
        <v>43</v>
      </c>
      <c r="C774" s="25" t="s">
        <v>155</v>
      </c>
      <c r="D774" s="26"/>
      <c r="E774" s="25"/>
      <c r="F774" s="27"/>
      <c r="G774" s="57"/>
      <c r="H774" s="58"/>
      <c r="I774" s="59"/>
      <c r="J774" s="60"/>
      <c r="K774" s="61"/>
    </row>
    <row r="775" spans="1:11" ht="75" x14ac:dyDescent="0.2">
      <c r="A775" s="33"/>
      <c r="B775" s="74">
        <v>1</v>
      </c>
      <c r="C775" s="41" t="s">
        <v>200</v>
      </c>
      <c r="D775" s="75">
        <v>10</v>
      </c>
      <c r="E775" s="76" t="s">
        <v>36</v>
      </c>
      <c r="F775" s="43"/>
      <c r="G775" s="43"/>
      <c r="H775" s="44">
        <f t="shared" ref="H775" si="467">SUM(F775,G775)*D775</f>
        <v>0</v>
      </c>
      <c r="I775" s="113">
        <f t="shared" ref="I775" si="468">TRUNC(F775*(1+$K$4),2)</f>
        <v>0</v>
      </c>
      <c r="J775" s="113">
        <f t="shared" ref="J775" si="469">TRUNC(G775*(1+$K$4),2)</f>
        <v>0</v>
      </c>
      <c r="K775" s="114">
        <f t="shared" ref="K775" si="470">SUM(I775:J775)*D775</f>
        <v>0</v>
      </c>
    </row>
    <row r="776" spans="1:11" ht="15" x14ac:dyDescent="0.2">
      <c r="A776" s="21"/>
      <c r="B776" s="22"/>
      <c r="C776" s="51" t="s">
        <v>168</v>
      </c>
      <c r="D776" s="52"/>
      <c r="E776" s="51"/>
      <c r="F776" s="53" t="e">
        <f>SUMPRODUCT(D775,F775)</f>
        <v>#VALUE!</v>
      </c>
      <c r="G776" s="53" t="e">
        <f>SUMPRODUCT(D775,G775)</f>
        <v>#VALUE!</v>
      </c>
      <c r="H776" s="54">
        <f>H775</f>
        <v>0</v>
      </c>
      <c r="I776" s="53">
        <f>SUMPRODUCT(D775,I775)</f>
        <v>0</v>
      </c>
      <c r="J776" s="53">
        <f>SUMPRODUCT(D775,J775)</f>
        <v>0</v>
      </c>
      <c r="K776" s="54">
        <f>K775</f>
        <v>0</v>
      </c>
    </row>
    <row r="777" spans="1:11" ht="15" x14ac:dyDescent="0.2">
      <c r="A777" s="56"/>
      <c r="B777" s="24" t="s">
        <v>44</v>
      </c>
      <c r="C777" s="25" t="s">
        <v>156</v>
      </c>
      <c r="D777" s="26"/>
      <c r="E777" s="25"/>
      <c r="F777" s="27"/>
      <c r="G777" s="57"/>
      <c r="H777" s="58"/>
      <c r="I777" s="59"/>
      <c r="J777" s="60"/>
      <c r="K777" s="61"/>
    </row>
    <row r="778" spans="1:11" ht="15" x14ac:dyDescent="0.2">
      <c r="A778" s="33"/>
      <c r="B778" s="34">
        <v>1</v>
      </c>
      <c r="C778" s="35" t="s">
        <v>157</v>
      </c>
      <c r="D778" s="36"/>
      <c r="E778" s="35"/>
      <c r="F778" s="37"/>
      <c r="G778" s="37"/>
      <c r="H778" s="38"/>
      <c r="I778" s="55"/>
      <c r="J778" s="37"/>
      <c r="K778" s="38"/>
    </row>
    <row r="779" spans="1:11" ht="30" x14ac:dyDescent="0.2">
      <c r="A779" s="40"/>
      <c r="B779" s="74" t="s">
        <v>10</v>
      </c>
      <c r="C779" s="41" t="s">
        <v>158</v>
      </c>
      <c r="D779" s="75"/>
      <c r="E779" s="76"/>
      <c r="F779" s="42"/>
      <c r="G779" s="111"/>
      <c r="H779" s="44"/>
      <c r="I779" s="112"/>
      <c r="J779" s="113"/>
      <c r="K779" s="114"/>
    </row>
    <row r="780" spans="1:11" ht="15" x14ac:dyDescent="0.2">
      <c r="A780" s="40"/>
      <c r="B780" s="74" t="s">
        <v>45</v>
      </c>
      <c r="C780" s="41" t="s">
        <v>184</v>
      </c>
      <c r="D780" s="75">
        <v>85</v>
      </c>
      <c r="E780" s="76" t="s">
        <v>13</v>
      </c>
      <c r="F780" s="62"/>
      <c r="G780" s="43"/>
      <c r="H780" s="44">
        <f t="shared" ref="H780:H789" si="471">SUM(F780,G780)*D780</f>
        <v>0</v>
      </c>
      <c r="I780" s="112">
        <f t="shared" ref="I780:I789" si="472">TRUNC(F780*(1+$K$4),2)</f>
        <v>0</v>
      </c>
      <c r="J780" s="113">
        <f t="shared" ref="J780:J789" si="473">TRUNC(G780*(1+$K$4),2)</f>
        <v>0</v>
      </c>
      <c r="K780" s="114">
        <f t="shared" ref="K780:K789" si="474">SUM(I780:J780)*D780</f>
        <v>0</v>
      </c>
    </row>
    <row r="781" spans="1:11" ht="45" x14ac:dyDescent="0.2">
      <c r="A781" s="40"/>
      <c r="B781" s="74" t="s">
        <v>11</v>
      </c>
      <c r="C781" s="41" t="s">
        <v>167</v>
      </c>
      <c r="D781" s="75">
        <v>1</v>
      </c>
      <c r="E781" s="76" t="s">
        <v>4</v>
      </c>
      <c r="F781" s="62"/>
      <c r="G781" s="43"/>
      <c r="H781" s="44">
        <f t="shared" si="471"/>
        <v>0</v>
      </c>
      <c r="I781" s="112">
        <f t="shared" si="472"/>
        <v>0</v>
      </c>
      <c r="J781" s="113">
        <f t="shared" si="473"/>
        <v>0</v>
      </c>
      <c r="K781" s="114">
        <f t="shared" si="474"/>
        <v>0</v>
      </c>
    </row>
    <row r="782" spans="1:11" ht="15" x14ac:dyDescent="0.2">
      <c r="A782" s="40"/>
      <c r="B782" s="74" t="s">
        <v>24</v>
      </c>
      <c r="C782" s="41" t="s">
        <v>210</v>
      </c>
      <c r="D782" s="75">
        <v>45</v>
      </c>
      <c r="E782" s="76" t="s">
        <v>13</v>
      </c>
      <c r="F782" s="43"/>
      <c r="G782" s="43"/>
      <c r="H782" s="44">
        <f t="shared" si="471"/>
        <v>0</v>
      </c>
      <c r="I782" s="112">
        <f t="shared" si="472"/>
        <v>0</v>
      </c>
      <c r="J782" s="113">
        <f t="shared" si="473"/>
        <v>0</v>
      </c>
      <c r="K782" s="114">
        <f t="shared" si="474"/>
        <v>0</v>
      </c>
    </row>
    <row r="783" spans="1:11" ht="15" x14ac:dyDescent="0.2">
      <c r="A783" s="40"/>
      <c r="B783" s="74" t="s">
        <v>26</v>
      </c>
      <c r="C783" s="41" t="s">
        <v>185</v>
      </c>
      <c r="D783" s="75">
        <v>6</v>
      </c>
      <c r="E783" s="76" t="s">
        <v>4</v>
      </c>
      <c r="F783" s="62"/>
      <c r="G783" s="43"/>
      <c r="H783" s="44">
        <f t="shared" si="471"/>
        <v>0</v>
      </c>
      <c r="I783" s="112">
        <f t="shared" si="472"/>
        <v>0</v>
      </c>
      <c r="J783" s="113">
        <f t="shared" si="473"/>
        <v>0</v>
      </c>
      <c r="K783" s="114">
        <f t="shared" si="474"/>
        <v>0</v>
      </c>
    </row>
    <row r="784" spans="1:11" ht="15" x14ac:dyDescent="0.2">
      <c r="A784" s="40"/>
      <c r="B784" s="74" t="s">
        <v>25</v>
      </c>
      <c r="C784" s="41" t="s">
        <v>159</v>
      </c>
      <c r="D784" s="75">
        <v>1</v>
      </c>
      <c r="E784" s="76" t="s">
        <v>4</v>
      </c>
      <c r="F784" s="62"/>
      <c r="G784" s="43"/>
      <c r="H784" s="44">
        <f t="shared" si="471"/>
        <v>0</v>
      </c>
      <c r="I784" s="112">
        <f t="shared" si="472"/>
        <v>0</v>
      </c>
      <c r="J784" s="113">
        <f t="shared" si="473"/>
        <v>0</v>
      </c>
      <c r="K784" s="114">
        <f t="shared" si="474"/>
        <v>0</v>
      </c>
    </row>
    <row r="785" spans="1:11" ht="30" x14ac:dyDescent="0.2">
      <c r="A785" s="40"/>
      <c r="B785" s="74" t="s">
        <v>27</v>
      </c>
      <c r="C785" s="41" t="s">
        <v>160</v>
      </c>
      <c r="D785" s="75">
        <v>1</v>
      </c>
      <c r="E785" s="76" t="s">
        <v>169</v>
      </c>
      <c r="F785" s="62"/>
      <c r="G785" s="43"/>
      <c r="H785" s="44">
        <f t="shared" si="471"/>
        <v>0</v>
      </c>
      <c r="I785" s="112">
        <f t="shared" si="472"/>
        <v>0</v>
      </c>
      <c r="J785" s="113">
        <f t="shared" si="473"/>
        <v>0</v>
      </c>
      <c r="K785" s="114">
        <f t="shared" si="474"/>
        <v>0</v>
      </c>
    </row>
    <row r="786" spans="1:11" ht="30" x14ac:dyDescent="0.2">
      <c r="A786" s="40"/>
      <c r="B786" s="74" t="s">
        <v>29</v>
      </c>
      <c r="C786" s="41" t="s">
        <v>161</v>
      </c>
      <c r="D786" s="75">
        <v>21</v>
      </c>
      <c r="E786" s="76" t="s">
        <v>13</v>
      </c>
      <c r="F786" s="62"/>
      <c r="G786" s="43"/>
      <c r="H786" s="44">
        <f t="shared" si="471"/>
        <v>0</v>
      </c>
      <c r="I786" s="112">
        <f t="shared" si="472"/>
        <v>0</v>
      </c>
      <c r="J786" s="113">
        <f t="shared" si="473"/>
        <v>0</v>
      </c>
      <c r="K786" s="114">
        <f t="shared" si="474"/>
        <v>0</v>
      </c>
    </row>
    <row r="787" spans="1:11" ht="75" x14ac:dyDescent="0.2">
      <c r="A787" s="40"/>
      <c r="B787" s="74" t="s">
        <v>30</v>
      </c>
      <c r="C787" s="41" t="s">
        <v>162</v>
      </c>
      <c r="D787" s="75">
        <v>12</v>
      </c>
      <c r="E787" s="76" t="s">
        <v>13</v>
      </c>
      <c r="F787" s="62"/>
      <c r="G787" s="43"/>
      <c r="H787" s="44">
        <f t="shared" si="471"/>
        <v>0</v>
      </c>
      <c r="I787" s="112">
        <f t="shared" si="472"/>
        <v>0</v>
      </c>
      <c r="J787" s="113">
        <f t="shared" si="473"/>
        <v>0</v>
      </c>
      <c r="K787" s="114">
        <f t="shared" si="474"/>
        <v>0</v>
      </c>
    </row>
    <row r="788" spans="1:11" ht="30" x14ac:dyDescent="0.2">
      <c r="A788" s="40"/>
      <c r="B788" s="74" t="s">
        <v>31</v>
      </c>
      <c r="C788" s="41" t="s">
        <v>211</v>
      </c>
      <c r="D788" s="75">
        <v>1</v>
      </c>
      <c r="E788" s="76" t="s">
        <v>169</v>
      </c>
      <c r="F788" s="43"/>
      <c r="G788" s="43"/>
      <c r="H788" s="44">
        <f t="shared" si="471"/>
        <v>0</v>
      </c>
      <c r="I788" s="112">
        <f t="shared" si="472"/>
        <v>0</v>
      </c>
      <c r="J788" s="113">
        <f t="shared" si="473"/>
        <v>0</v>
      </c>
      <c r="K788" s="114">
        <f t="shared" si="474"/>
        <v>0</v>
      </c>
    </row>
    <row r="789" spans="1:11" ht="15" x14ac:dyDescent="0.2">
      <c r="A789" s="40"/>
      <c r="B789" s="74" t="s">
        <v>28</v>
      </c>
      <c r="C789" s="41" t="s">
        <v>163</v>
      </c>
      <c r="D789" s="75">
        <v>1</v>
      </c>
      <c r="E789" s="76" t="s">
        <v>4</v>
      </c>
      <c r="F789" s="43"/>
      <c r="G789" s="43"/>
      <c r="H789" s="44">
        <f t="shared" si="471"/>
        <v>0</v>
      </c>
      <c r="I789" s="112">
        <f t="shared" si="472"/>
        <v>0</v>
      </c>
      <c r="J789" s="113">
        <f t="shared" si="473"/>
        <v>0</v>
      </c>
      <c r="K789" s="114">
        <f t="shared" si="474"/>
        <v>0</v>
      </c>
    </row>
    <row r="790" spans="1:11" ht="15.75" thickBot="1" x14ac:dyDescent="0.25">
      <c r="A790" s="63"/>
      <c r="B790" s="64"/>
      <c r="C790" s="65" t="s">
        <v>49</v>
      </c>
      <c r="D790" s="66"/>
      <c r="E790" s="65"/>
      <c r="F790" s="67">
        <f>SUMPRODUCT(D780:D789,F780:F789)</f>
        <v>0</v>
      </c>
      <c r="G790" s="67">
        <f>SUMPRODUCT(D780:D789,G780:G789)</f>
        <v>0</v>
      </c>
      <c r="H790" s="68">
        <f>SUM(H780:H789)</f>
        <v>0</v>
      </c>
      <c r="I790" s="67">
        <f>SUMPRODUCT(D780:D789,I780:I789)</f>
        <v>0</v>
      </c>
      <c r="J790" s="67">
        <f>SUMPRODUCT(D780:D789,J780:J789)</f>
        <v>0</v>
      </c>
      <c r="K790" s="68">
        <f>SUM(K780:K789)</f>
        <v>0</v>
      </c>
    </row>
    <row r="791" spans="1:11" ht="15.75" thickBot="1" x14ac:dyDescent="0.25">
      <c r="A791" s="85"/>
      <c r="B791" s="86"/>
      <c r="C791" s="87" t="s">
        <v>103</v>
      </c>
      <c r="D791" s="88"/>
      <c r="E791" s="87"/>
      <c r="F791" s="89" t="e">
        <f>F790+F776+F773</f>
        <v>#VALUE!</v>
      </c>
      <c r="G791" s="89" t="e">
        <f t="shared" ref="G791" si="475">G790+G776+G773</f>
        <v>#VALUE!</v>
      </c>
      <c r="H791" s="89">
        <f t="shared" ref="H791" si="476">H790+H776+H773</f>
        <v>0</v>
      </c>
      <c r="I791" s="89">
        <f t="shared" ref="I791" si="477">I790+I776+I773</f>
        <v>0</v>
      </c>
      <c r="J791" s="89">
        <f t="shared" ref="J791" si="478">J790+J776+J773</f>
        <v>0</v>
      </c>
      <c r="K791" s="89">
        <f t="shared" ref="K791" si="479">K790+K776+K773</f>
        <v>0</v>
      </c>
    </row>
    <row r="792" spans="1:11" ht="15" x14ac:dyDescent="0.2">
      <c r="A792" s="81"/>
      <c r="B792" s="82"/>
      <c r="C792" s="134" t="s">
        <v>104</v>
      </c>
      <c r="D792" s="134"/>
      <c r="E792" s="134"/>
      <c r="F792" s="134"/>
      <c r="G792" s="134"/>
      <c r="H792" s="135"/>
      <c r="I792" s="83"/>
      <c r="J792" s="83"/>
      <c r="K792" s="84"/>
    </row>
    <row r="793" spans="1:11" ht="15" x14ac:dyDescent="0.2">
      <c r="A793" s="23"/>
      <c r="B793" s="24" t="s">
        <v>33</v>
      </c>
      <c r="C793" s="25" t="s">
        <v>48</v>
      </c>
      <c r="D793" s="26"/>
      <c r="E793" s="25"/>
      <c r="F793" s="27"/>
      <c r="G793" s="28"/>
      <c r="H793" s="29"/>
      <c r="I793" s="30"/>
      <c r="J793" s="31"/>
      <c r="K793" s="32"/>
    </row>
    <row r="794" spans="1:11" ht="15" x14ac:dyDescent="0.2">
      <c r="A794" s="33"/>
      <c r="B794" s="34" t="s">
        <v>34</v>
      </c>
      <c r="C794" s="35" t="s">
        <v>35</v>
      </c>
      <c r="D794" s="36"/>
      <c r="E794" s="35"/>
      <c r="F794" s="37"/>
      <c r="G794" s="37"/>
      <c r="H794" s="38"/>
      <c r="I794" s="39"/>
      <c r="J794" s="37"/>
      <c r="K794" s="38"/>
    </row>
    <row r="795" spans="1:11" ht="15" x14ac:dyDescent="0.2">
      <c r="A795" s="40"/>
      <c r="B795" s="74" t="s">
        <v>10</v>
      </c>
      <c r="C795" s="41" t="s">
        <v>149</v>
      </c>
      <c r="D795" s="75">
        <v>1</v>
      </c>
      <c r="E795" s="76" t="s">
        <v>4</v>
      </c>
      <c r="F795" s="42" t="s">
        <v>23</v>
      </c>
      <c r="G795" s="43"/>
      <c r="H795" s="44">
        <f t="shared" ref="H795:H797" si="480">SUM(F795,G795)*D795</f>
        <v>0</v>
      </c>
      <c r="I795" s="112" t="s">
        <v>23</v>
      </c>
      <c r="J795" s="113">
        <f>TRUNC(G795*(1+$K$4),2)</f>
        <v>0</v>
      </c>
      <c r="K795" s="114">
        <f t="shared" ref="K795:K797" si="481">SUM(I795:J795)*D795</f>
        <v>0</v>
      </c>
    </row>
    <row r="796" spans="1:11" ht="45" x14ac:dyDescent="0.2">
      <c r="A796" s="40"/>
      <c r="B796" s="74" t="s">
        <v>11</v>
      </c>
      <c r="C796" s="41" t="s">
        <v>208</v>
      </c>
      <c r="D796" s="75">
        <v>5</v>
      </c>
      <c r="E796" s="76" t="s">
        <v>37</v>
      </c>
      <c r="F796" s="42" t="s">
        <v>23</v>
      </c>
      <c r="G796" s="43"/>
      <c r="H796" s="44">
        <f t="shared" si="480"/>
        <v>0</v>
      </c>
      <c r="I796" s="112" t="s">
        <v>23</v>
      </c>
      <c r="J796" s="113">
        <f t="shared" ref="J796:J797" si="482">TRUNC(G796*(1+$K$4),2)</f>
        <v>0</v>
      </c>
      <c r="K796" s="114">
        <f t="shared" si="481"/>
        <v>0</v>
      </c>
    </row>
    <row r="797" spans="1:11" ht="15" x14ac:dyDescent="0.2">
      <c r="A797" s="40"/>
      <c r="B797" s="74" t="s">
        <v>24</v>
      </c>
      <c r="C797" s="41" t="s">
        <v>199</v>
      </c>
      <c r="D797" s="75">
        <v>2</v>
      </c>
      <c r="E797" s="76" t="s">
        <v>36</v>
      </c>
      <c r="F797" s="62"/>
      <c r="G797" s="43"/>
      <c r="H797" s="44">
        <f t="shared" si="480"/>
        <v>0</v>
      </c>
      <c r="I797" s="113">
        <f t="shared" ref="I797" si="483">TRUNC(F797*(1+$K$4),2)</f>
        <v>0</v>
      </c>
      <c r="J797" s="113">
        <f t="shared" si="482"/>
        <v>0</v>
      </c>
      <c r="K797" s="114">
        <f t="shared" si="481"/>
        <v>0</v>
      </c>
    </row>
    <row r="798" spans="1:11" ht="15" x14ac:dyDescent="0.2">
      <c r="A798" s="40"/>
      <c r="B798" s="34" t="s">
        <v>38</v>
      </c>
      <c r="C798" s="35" t="s">
        <v>172</v>
      </c>
      <c r="D798" s="75"/>
      <c r="E798" s="76"/>
      <c r="F798" s="42"/>
      <c r="G798" s="111"/>
      <c r="H798" s="44"/>
      <c r="I798" s="113"/>
      <c r="J798" s="113"/>
      <c r="K798" s="114"/>
    </row>
    <row r="799" spans="1:11" ht="15" x14ac:dyDescent="0.2">
      <c r="A799" s="40"/>
      <c r="B799" s="74" t="s">
        <v>12</v>
      </c>
      <c r="C799" s="41" t="s">
        <v>175</v>
      </c>
      <c r="D799" s="75">
        <v>1</v>
      </c>
      <c r="E799" s="76" t="s">
        <v>4</v>
      </c>
      <c r="F799" s="42" t="s">
        <v>23</v>
      </c>
      <c r="G799" s="43"/>
      <c r="H799" s="44">
        <f t="shared" ref="H799:H807" si="484">SUM(F799,G799)*D799</f>
        <v>0</v>
      </c>
      <c r="I799" s="112" t="s">
        <v>23</v>
      </c>
      <c r="J799" s="113">
        <f t="shared" ref="J799:J803" si="485">TRUNC(G799*(1+$K$4),2)</f>
        <v>0</v>
      </c>
      <c r="K799" s="114">
        <f t="shared" ref="K799:K807" si="486">SUM(I799:J799)*D799</f>
        <v>0</v>
      </c>
    </row>
    <row r="800" spans="1:11" ht="15" x14ac:dyDescent="0.2">
      <c r="A800" s="40"/>
      <c r="B800" s="74" t="s">
        <v>14</v>
      </c>
      <c r="C800" s="41" t="s">
        <v>176</v>
      </c>
      <c r="D800" s="75">
        <v>1</v>
      </c>
      <c r="E800" s="76" t="s">
        <v>4</v>
      </c>
      <c r="F800" s="42" t="s">
        <v>23</v>
      </c>
      <c r="G800" s="43"/>
      <c r="H800" s="44">
        <f t="shared" si="484"/>
        <v>0</v>
      </c>
      <c r="I800" s="112" t="s">
        <v>23</v>
      </c>
      <c r="J800" s="113">
        <f t="shared" si="485"/>
        <v>0</v>
      </c>
      <c r="K800" s="114">
        <f t="shared" si="486"/>
        <v>0</v>
      </c>
    </row>
    <row r="801" spans="1:11" ht="15" x14ac:dyDescent="0.2">
      <c r="A801" s="40"/>
      <c r="B801" s="74" t="s">
        <v>15</v>
      </c>
      <c r="C801" s="41" t="s">
        <v>177</v>
      </c>
      <c r="D801" s="75">
        <v>1</v>
      </c>
      <c r="E801" s="76" t="s">
        <v>4</v>
      </c>
      <c r="F801" s="42" t="s">
        <v>23</v>
      </c>
      <c r="G801" s="43"/>
      <c r="H801" s="44">
        <f t="shared" si="484"/>
        <v>0</v>
      </c>
      <c r="I801" s="112" t="s">
        <v>23</v>
      </c>
      <c r="J801" s="113">
        <f t="shared" si="485"/>
        <v>0</v>
      </c>
      <c r="K801" s="114">
        <f t="shared" si="486"/>
        <v>0</v>
      </c>
    </row>
    <row r="802" spans="1:11" ht="15" x14ac:dyDescent="0.2">
      <c r="A802" s="40"/>
      <c r="B802" s="74" t="s">
        <v>16</v>
      </c>
      <c r="C802" s="41" t="s">
        <v>178</v>
      </c>
      <c r="D802" s="75">
        <v>1</v>
      </c>
      <c r="E802" s="76" t="s">
        <v>4</v>
      </c>
      <c r="F802" s="42" t="s">
        <v>23</v>
      </c>
      <c r="G802" s="43"/>
      <c r="H802" s="44">
        <f t="shared" si="484"/>
        <v>0</v>
      </c>
      <c r="I802" s="112" t="s">
        <v>23</v>
      </c>
      <c r="J802" s="113">
        <f t="shared" si="485"/>
        <v>0</v>
      </c>
      <c r="K802" s="114">
        <f t="shared" si="486"/>
        <v>0</v>
      </c>
    </row>
    <row r="803" spans="1:11" ht="15" x14ac:dyDescent="0.2">
      <c r="A803" s="40"/>
      <c r="B803" s="74" t="s">
        <v>17</v>
      </c>
      <c r="C803" s="41" t="s">
        <v>179</v>
      </c>
      <c r="D803" s="75">
        <v>1</v>
      </c>
      <c r="E803" s="76" t="s">
        <v>4</v>
      </c>
      <c r="F803" s="62"/>
      <c r="G803" s="43"/>
      <c r="H803" s="44">
        <f t="shared" si="484"/>
        <v>0</v>
      </c>
      <c r="I803" s="113">
        <f t="shared" ref="I803" si="487">TRUNC(F803*(1+$K$4),2)</f>
        <v>0</v>
      </c>
      <c r="J803" s="113">
        <f t="shared" si="485"/>
        <v>0</v>
      </c>
      <c r="K803" s="114">
        <f t="shared" si="486"/>
        <v>0</v>
      </c>
    </row>
    <row r="804" spans="1:11" ht="15" x14ac:dyDescent="0.2">
      <c r="A804" s="40"/>
      <c r="B804" s="74" t="s">
        <v>32</v>
      </c>
      <c r="C804" s="41" t="s">
        <v>180</v>
      </c>
      <c r="D804" s="75">
        <v>1</v>
      </c>
      <c r="E804" s="76" t="s">
        <v>4</v>
      </c>
      <c r="F804" s="42" t="s">
        <v>23</v>
      </c>
      <c r="G804" s="43"/>
      <c r="H804" s="44">
        <f t="shared" si="484"/>
        <v>0</v>
      </c>
      <c r="I804" s="112" t="s">
        <v>23</v>
      </c>
      <c r="J804" s="113">
        <f>TRUNC(G804*(1+$K$4),2)</f>
        <v>0</v>
      </c>
      <c r="K804" s="114">
        <f t="shared" si="486"/>
        <v>0</v>
      </c>
    </row>
    <row r="805" spans="1:11" ht="15" x14ac:dyDescent="0.2">
      <c r="A805" s="40"/>
      <c r="B805" s="74" t="s">
        <v>39</v>
      </c>
      <c r="C805" s="41" t="s">
        <v>250</v>
      </c>
      <c r="D805" s="75">
        <v>2</v>
      </c>
      <c r="E805" s="76" t="s">
        <v>4</v>
      </c>
      <c r="F805" s="62"/>
      <c r="G805" s="43"/>
      <c r="H805" s="44">
        <f t="shared" si="484"/>
        <v>0</v>
      </c>
      <c r="I805" s="113">
        <f t="shared" ref="I805" si="488">TRUNC(F805*(1+$K$4),2)</f>
        <v>0</v>
      </c>
      <c r="J805" s="113">
        <f t="shared" ref="J805" si="489">TRUNC(G805*(1+$K$4),2)</f>
        <v>0</v>
      </c>
      <c r="K805" s="114">
        <f t="shared" si="486"/>
        <v>0</v>
      </c>
    </row>
    <row r="806" spans="1:11" ht="15" x14ac:dyDescent="0.2">
      <c r="A806" s="40"/>
      <c r="B806" s="74" t="s">
        <v>40</v>
      </c>
      <c r="C806" s="41" t="s">
        <v>46</v>
      </c>
      <c r="D806" s="75">
        <v>52</v>
      </c>
      <c r="E806" s="76" t="s">
        <v>36</v>
      </c>
      <c r="F806" s="43"/>
      <c r="G806" s="43"/>
      <c r="H806" s="44">
        <f t="shared" si="484"/>
        <v>0</v>
      </c>
      <c r="I806" s="113">
        <f t="shared" ref="I806:I807" si="490">TRUNC(F806*(1+$K$4),2)</f>
        <v>0</v>
      </c>
      <c r="J806" s="113">
        <f t="shared" ref="J806:J807" si="491">TRUNC(G806*(1+$K$4),2)</f>
        <v>0</v>
      </c>
      <c r="K806" s="114">
        <f t="shared" si="486"/>
        <v>0</v>
      </c>
    </row>
    <row r="807" spans="1:11" ht="15" x14ac:dyDescent="0.2">
      <c r="A807" s="45"/>
      <c r="B807" s="46" t="s">
        <v>41</v>
      </c>
      <c r="C807" s="47" t="s">
        <v>47</v>
      </c>
      <c r="D807" s="48">
        <v>52</v>
      </c>
      <c r="E807" s="49" t="s">
        <v>36</v>
      </c>
      <c r="F807" s="50"/>
      <c r="G807" s="50"/>
      <c r="H807" s="44">
        <f t="shared" si="484"/>
        <v>0</v>
      </c>
      <c r="I807" s="113">
        <f t="shared" si="490"/>
        <v>0</v>
      </c>
      <c r="J807" s="113">
        <f t="shared" si="491"/>
        <v>0</v>
      </c>
      <c r="K807" s="114">
        <f t="shared" si="486"/>
        <v>0</v>
      </c>
    </row>
    <row r="808" spans="1:11" ht="15" x14ac:dyDescent="0.2">
      <c r="A808" s="21"/>
      <c r="B808" s="22"/>
      <c r="C808" s="51" t="s">
        <v>42</v>
      </c>
      <c r="D808" s="52"/>
      <c r="E808" s="51"/>
      <c r="F808" s="53">
        <f>SUMPRODUCT(D795:D807,F795:F807)</f>
        <v>0</v>
      </c>
      <c r="G808" s="53">
        <f>SUMPRODUCT(D795:D807,G795:G807)</f>
        <v>0</v>
      </c>
      <c r="H808" s="54">
        <f>SUM(H795:H807)</f>
        <v>0</v>
      </c>
      <c r="I808" s="53">
        <f>SUMPRODUCT(I795:I807,D795:D807)</f>
        <v>0</v>
      </c>
      <c r="J808" s="53">
        <f>SUMPRODUCT(J795:J807,D795:D807)</f>
        <v>0</v>
      </c>
      <c r="K808" s="54">
        <f>SUM(K795:K807)</f>
        <v>0</v>
      </c>
    </row>
    <row r="809" spans="1:11" ht="15" x14ac:dyDescent="0.2">
      <c r="A809" s="56"/>
      <c r="B809" s="24" t="s">
        <v>43</v>
      </c>
      <c r="C809" s="25" t="s">
        <v>155</v>
      </c>
      <c r="D809" s="26"/>
      <c r="E809" s="25"/>
      <c r="F809" s="27"/>
      <c r="G809" s="57"/>
      <c r="H809" s="58"/>
      <c r="I809" s="59"/>
      <c r="J809" s="60"/>
      <c r="K809" s="61"/>
    </row>
    <row r="810" spans="1:11" ht="75" x14ac:dyDescent="0.2">
      <c r="A810" s="33"/>
      <c r="B810" s="74">
        <v>1</v>
      </c>
      <c r="C810" s="41" t="s">
        <v>201</v>
      </c>
      <c r="D810" s="75">
        <v>9</v>
      </c>
      <c r="E810" s="76" t="s">
        <v>36</v>
      </c>
      <c r="F810" s="43"/>
      <c r="G810" s="43"/>
      <c r="H810" s="44">
        <f t="shared" ref="H810" si="492">SUM(F810,G810)*D810</f>
        <v>0</v>
      </c>
      <c r="I810" s="113">
        <f t="shared" ref="I810" si="493">TRUNC(F810*(1+$K$4),2)</f>
        <v>0</v>
      </c>
      <c r="J810" s="113">
        <f t="shared" ref="J810" si="494">TRUNC(G810*(1+$K$4),2)</f>
        <v>0</v>
      </c>
      <c r="K810" s="114">
        <f t="shared" ref="K810" si="495">SUM(I810:J810)*D810</f>
        <v>0</v>
      </c>
    </row>
    <row r="811" spans="1:11" ht="15" x14ac:dyDescent="0.2">
      <c r="A811" s="21"/>
      <c r="B811" s="22"/>
      <c r="C811" s="51" t="s">
        <v>168</v>
      </c>
      <c r="D811" s="52"/>
      <c r="E811" s="51"/>
      <c r="F811" s="53" t="e">
        <f>SUMPRODUCT(D810,F810)</f>
        <v>#VALUE!</v>
      </c>
      <c r="G811" s="53" t="e">
        <f>SUMPRODUCT(D810,G810)</f>
        <v>#VALUE!</v>
      </c>
      <c r="H811" s="54">
        <f>H810</f>
        <v>0</v>
      </c>
      <c r="I811" s="53">
        <f>SUMPRODUCT(D810,I810)</f>
        <v>0</v>
      </c>
      <c r="J811" s="53">
        <f>SUMPRODUCT(D810,J810)</f>
        <v>0</v>
      </c>
      <c r="K811" s="54">
        <f>K810</f>
        <v>0</v>
      </c>
    </row>
    <row r="812" spans="1:11" ht="15" x14ac:dyDescent="0.2">
      <c r="A812" s="56"/>
      <c r="B812" s="24" t="s">
        <v>44</v>
      </c>
      <c r="C812" s="25" t="s">
        <v>156</v>
      </c>
      <c r="D812" s="26"/>
      <c r="E812" s="25"/>
      <c r="F812" s="27"/>
      <c r="G812" s="57"/>
      <c r="H812" s="58"/>
      <c r="I812" s="59"/>
      <c r="J812" s="60"/>
      <c r="K812" s="61"/>
    </row>
    <row r="813" spans="1:11" ht="15" x14ac:dyDescent="0.2">
      <c r="A813" s="33"/>
      <c r="B813" s="34">
        <v>1</v>
      </c>
      <c r="C813" s="35" t="s">
        <v>157</v>
      </c>
      <c r="D813" s="36"/>
      <c r="E813" s="35"/>
      <c r="F813" s="37"/>
      <c r="G813" s="37"/>
      <c r="H813" s="38"/>
      <c r="I813" s="55"/>
      <c r="J813" s="37"/>
      <c r="K813" s="38"/>
    </row>
    <row r="814" spans="1:11" ht="30" x14ac:dyDescent="0.2">
      <c r="A814" s="40"/>
      <c r="B814" s="74" t="s">
        <v>10</v>
      </c>
      <c r="C814" s="41" t="s">
        <v>158</v>
      </c>
      <c r="D814" s="75"/>
      <c r="E814" s="76"/>
      <c r="F814" s="42"/>
      <c r="G814" s="111"/>
      <c r="H814" s="44"/>
      <c r="I814" s="112"/>
      <c r="J814" s="113"/>
      <c r="K814" s="114"/>
    </row>
    <row r="815" spans="1:11" ht="15" x14ac:dyDescent="0.2">
      <c r="A815" s="40"/>
      <c r="B815" s="74" t="s">
        <v>45</v>
      </c>
      <c r="C815" s="41" t="s">
        <v>184</v>
      </c>
      <c r="D815" s="75">
        <v>122</v>
      </c>
      <c r="E815" s="76" t="s">
        <v>13</v>
      </c>
      <c r="F815" s="62"/>
      <c r="G815" s="43"/>
      <c r="H815" s="44">
        <f t="shared" ref="H815:H824" si="496">SUM(F815,G815)*D815</f>
        <v>0</v>
      </c>
      <c r="I815" s="112">
        <f t="shared" ref="I815:I824" si="497">TRUNC(F815*(1+$K$4),2)</f>
        <v>0</v>
      </c>
      <c r="J815" s="113">
        <f t="shared" ref="J815:J824" si="498">TRUNC(G815*(1+$K$4),2)</f>
        <v>0</v>
      </c>
      <c r="K815" s="114">
        <f t="shared" ref="K815:K824" si="499">SUM(I815:J815)*D815</f>
        <v>0</v>
      </c>
    </row>
    <row r="816" spans="1:11" ht="45" x14ac:dyDescent="0.2">
      <c r="A816" s="40"/>
      <c r="B816" s="74" t="s">
        <v>11</v>
      </c>
      <c r="C816" s="41" t="s">
        <v>167</v>
      </c>
      <c r="D816" s="75">
        <v>1</v>
      </c>
      <c r="E816" s="76" t="s">
        <v>4</v>
      </c>
      <c r="F816" s="62"/>
      <c r="G816" s="43"/>
      <c r="H816" s="44">
        <f t="shared" si="496"/>
        <v>0</v>
      </c>
      <c r="I816" s="112">
        <f t="shared" si="497"/>
        <v>0</v>
      </c>
      <c r="J816" s="113">
        <f t="shared" si="498"/>
        <v>0</v>
      </c>
      <c r="K816" s="114">
        <f t="shared" si="499"/>
        <v>0</v>
      </c>
    </row>
    <row r="817" spans="1:11" ht="15" x14ac:dyDescent="0.2">
      <c r="A817" s="40"/>
      <c r="B817" s="74" t="s">
        <v>24</v>
      </c>
      <c r="C817" s="41" t="s">
        <v>210</v>
      </c>
      <c r="D817" s="75">
        <v>90</v>
      </c>
      <c r="E817" s="76" t="s">
        <v>13</v>
      </c>
      <c r="F817" s="43"/>
      <c r="G817" s="43"/>
      <c r="H817" s="44">
        <f t="shared" si="496"/>
        <v>0</v>
      </c>
      <c r="I817" s="112">
        <f t="shared" si="497"/>
        <v>0</v>
      </c>
      <c r="J817" s="113">
        <f t="shared" si="498"/>
        <v>0</v>
      </c>
      <c r="K817" s="114">
        <f t="shared" si="499"/>
        <v>0</v>
      </c>
    </row>
    <row r="818" spans="1:11" ht="15" x14ac:dyDescent="0.2">
      <c r="A818" s="40"/>
      <c r="B818" s="74" t="s">
        <v>26</v>
      </c>
      <c r="C818" s="41" t="s">
        <v>185</v>
      </c>
      <c r="D818" s="75">
        <v>12</v>
      </c>
      <c r="E818" s="76" t="s">
        <v>4</v>
      </c>
      <c r="F818" s="62"/>
      <c r="G818" s="43"/>
      <c r="H818" s="44">
        <f t="shared" si="496"/>
        <v>0</v>
      </c>
      <c r="I818" s="112">
        <f t="shared" si="497"/>
        <v>0</v>
      </c>
      <c r="J818" s="113">
        <f t="shared" si="498"/>
        <v>0</v>
      </c>
      <c r="K818" s="114">
        <f t="shared" si="499"/>
        <v>0</v>
      </c>
    </row>
    <row r="819" spans="1:11" ht="15" x14ac:dyDescent="0.2">
      <c r="A819" s="40"/>
      <c r="B819" s="74" t="s">
        <v>25</v>
      </c>
      <c r="C819" s="41" t="s">
        <v>159</v>
      </c>
      <c r="D819" s="75">
        <v>1</v>
      </c>
      <c r="E819" s="76" t="s">
        <v>4</v>
      </c>
      <c r="F819" s="62"/>
      <c r="G819" s="43"/>
      <c r="H819" s="44">
        <f t="shared" si="496"/>
        <v>0</v>
      </c>
      <c r="I819" s="112">
        <f t="shared" si="497"/>
        <v>0</v>
      </c>
      <c r="J819" s="113">
        <f t="shared" si="498"/>
        <v>0</v>
      </c>
      <c r="K819" s="114">
        <f t="shared" si="499"/>
        <v>0</v>
      </c>
    </row>
    <row r="820" spans="1:11" ht="30" x14ac:dyDescent="0.2">
      <c r="A820" s="40"/>
      <c r="B820" s="74" t="s">
        <v>27</v>
      </c>
      <c r="C820" s="41" t="s">
        <v>160</v>
      </c>
      <c r="D820" s="75">
        <v>1</v>
      </c>
      <c r="E820" s="76" t="s">
        <v>169</v>
      </c>
      <c r="F820" s="62"/>
      <c r="G820" s="43"/>
      <c r="H820" s="44">
        <f t="shared" si="496"/>
        <v>0</v>
      </c>
      <c r="I820" s="112">
        <f t="shared" si="497"/>
        <v>0</v>
      </c>
      <c r="J820" s="113">
        <f t="shared" si="498"/>
        <v>0</v>
      </c>
      <c r="K820" s="114">
        <f t="shared" si="499"/>
        <v>0</v>
      </c>
    </row>
    <row r="821" spans="1:11" ht="30" x14ac:dyDescent="0.2">
      <c r="A821" s="40"/>
      <c r="B821" s="74" t="s">
        <v>29</v>
      </c>
      <c r="C821" s="41" t="s">
        <v>161</v>
      </c>
      <c r="D821" s="75">
        <v>37</v>
      </c>
      <c r="E821" s="76" t="s">
        <v>13</v>
      </c>
      <c r="F821" s="62"/>
      <c r="G821" s="43"/>
      <c r="H821" s="44">
        <f t="shared" si="496"/>
        <v>0</v>
      </c>
      <c r="I821" s="112">
        <f t="shared" si="497"/>
        <v>0</v>
      </c>
      <c r="J821" s="113">
        <f t="shared" si="498"/>
        <v>0</v>
      </c>
      <c r="K821" s="114">
        <f t="shared" si="499"/>
        <v>0</v>
      </c>
    </row>
    <row r="822" spans="1:11" ht="75" x14ac:dyDescent="0.2">
      <c r="A822" s="40"/>
      <c r="B822" s="74" t="s">
        <v>30</v>
      </c>
      <c r="C822" s="41" t="s">
        <v>162</v>
      </c>
      <c r="D822" s="75">
        <v>42</v>
      </c>
      <c r="E822" s="76" t="s">
        <v>13</v>
      </c>
      <c r="F822" s="62"/>
      <c r="G822" s="43"/>
      <c r="H822" s="44">
        <f t="shared" si="496"/>
        <v>0</v>
      </c>
      <c r="I822" s="112">
        <f t="shared" si="497"/>
        <v>0</v>
      </c>
      <c r="J822" s="113">
        <f t="shared" si="498"/>
        <v>0</v>
      </c>
      <c r="K822" s="114">
        <f t="shared" si="499"/>
        <v>0</v>
      </c>
    </row>
    <row r="823" spans="1:11" ht="30" x14ac:dyDescent="0.2">
      <c r="A823" s="40"/>
      <c r="B823" s="74" t="s">
        <v>31</v>
      </c>
      <c r="C823" s="41" t="s">
        <v>211</v>
      </c>
      <c r="D823" s="75">
        <v>1</v>
      </c>
      <c r="E823" s="76" t="s">
        <v>169</v>
      </c>
      <c r="F823" s="43"/>
      <c r="G823" s="43"/>
      <c r="H823" s="44">
        <f t="shared" si="496"/>
        <v>0</v>
      </c>
      <c r="I823" s="112">
        <f t="shared" si="497"/>
        <v>0</v>
      </c>
      <c r="J823" s="113">
        <f t="shared" si="498"/>
        <v>0</v>
      </c>
      <c r="K823" s="114">
        <f t="shared" si="499"/>
        <v>0</v>
      </c>
    </row>
    <row r="824" spans="1:11" ht="15" x14ac:dyDescent="0.2">
      <c r="A824" s="40"/>
      <c r="B824" s="74" t="s">
        <v>28</v>
      </c>
      <c r="C824" s="41" t="s">
        <v>163</v>
      </c>
      <c r="D824" s="75">
        <v>1</v>
      </c>
      <c r="E824" s="76" t="s">
        <v>4</v>
      </c>
      <c r="F824" s="43"/>
      <c r="G824" s="43"/>
      <c r="H824" s="44">
        <f t="shared" si="496"/>
        <v>0</v>
      </c>
      <c r="I824" s="112">
        <f t="shared" si="497"/>
        <v>0</v>
      </c>
      <c r="J824" s="113">
        <f t="shared" si="498"/>
        <v>0</v>
      </c>
      <c r="K824" s="114">
        <f t="shared" si="499"/>
        <v>0</v>
      </c>
    </row>
    <row r="825" spans="1:11" ht="15.75" thickBot="1" x14ac:dyDescent="0.25">
      <c r="A825" s="63"/>
      <c r="B825" s="64"/>
      <c r="C825" s="65" t="s">
        <v>49</v>
      </c>
      <c r="D825" s="66"/>
      <c r="E825" s="65"/>
      <c r="F825" s="67">
        <f>SUMPRODUCT(D815:D824,F815:F824)</f>
        <v>0</v>
      </c>
      <c r="G825" s="67">
        <f>SUMPRODUCT(D815:D824,G815:G824)</f>
        <v>0</v>
      </c>
      <c r="H825" s="68">
        <f>SUM(H815:H824)</f>
        <v>0</v>
      </c>
      <c r="I825" s="67">
        <f>SUMPRODUCT(D815:D824,I815:I824)</f>
        <v>0</v>
      </c>
      <c r="J825" s="67">
        <f>SUMPRODUCT(D815:D824,J815:J824)</f>
        <v>0</v>
      </c>
      <c r="K825" s="68">
        <f>SUM(K815:K824)</f>
        <v>0</v>
      </c>
    </row>
    <row r="826" spans="1:11" ht="15.75" thickBot="1" x14ac:dyDescent="0.25">
      <c r="A826" s="85"/>
      <c r="B826" s="86"/>
      <c r="C826" s="87" t="s">
        <v>105</v>
      </c>
      <c r="D826" s="88"/>
      <c r="E826" s="87"/>
      <c r="F826" s="89" t="e">
        <f>F825+F811+F808</f>
        <v>#VALUE!</v>
      </c>
      <c r="G826" s="89" t="e">
        <f t="shared" ref="G826" si="500">G825+G811+G808</f>
        <v>#VALUE!</v>
      </c>
      <c r="H826" s="89">
        <f t="shared" ref="H826" si="501">H825+H811+H808</f>
        <v>0</v>
      </c>
      <c r="I826" s="89">
        <f t="shared" ref="I826" si="502">I825+I811+I808</f>
        <v>0</v>
      </c>
      <c r="J826" s="89">
        <f t="shared" ref="J826" si="503">J825+J811+J808</f>
        <v>0</v>
      </c>
      <c r="K826" s="89">
        <f t="shared" ref="K826" si="504">K825+K811+K808</f>
        <v>0</v>
      </c>
    </row>
    <row r="827" spans="1:11" ht="15.75" thickBot="1" x14ac:dyDescent="0.25">
      <c r="A827" s="90"/>
      <c r="B827" s="91"/>
      <c r="C827" s="92" t="s">
        <v>106</v>
      </c>
      <c r="D827" s="93"/>
      <c r="E827" s="92"/>
      <c r="F827" s="94" t="e">
        <f t="shared" ref="F827:K827" si="505">F707+F636+F602+F678+F749+F791+F826</f>
        <v>#VALUE!</v>
      </c>
      <c r="G827" s="94" t="e">
        <f t="shared" si="505"/>
        <v>#VALUE!</v>
      </c>
      <c r="H827" s="94">
        <f t="shared" si="505"/>
        <v>0</v>
      </c>
      <c r="I827" s="94">
        <f t="shared" si="505"/>
        <v>0</v>
      </c>
      <c r="J827" s="94">
        <f t="shared" si="505"/>
        <v>0</v>
      </c>
      <c r="K827" s="94">
        <f t="shared" si="505"/>
        <v>0</v>
      </c>
    </row>
    <row r="828" spans="1:11" ht="15.75" thickTop="1" x14ac:dyDescent="0.2">
      <c r="A828" s="99">
        <v>5</v>
      </c>
      <c r="B828" s="100"/>
      <c r="C828" s="133" t="s">
        <v>194</v>
      </c>
      <c r="D828" s="133"/>
      <c r="E828" s="133"/>
      <c r="F828" s="133"/>
      <c r="G828" s="133"/>
      <c r="H828" s="133"/>
      <c r="I828" s="101"/>
      <c r="J828" s="101"/>
      <c r="K828" s="102"/>
    </row>
    <row r="829" spans="1:11" ht="15" x14ac:dyDescent="0.2">
      <c r="A829" s="77"/>
      <c r="B829" s="78"/>
      <c r="C829" s="136" t="s">
        <v>107</v>
      </c>
      <c r="D829" s="136"/>
      <c r="E829" s="136"/>
      <c r="F829" s="136"/>
      <c r="G829" s="136"/>
      <c r="H829" s="137"/>
      <c r="I829" s="79"/>
      <c r="J829" s="79"/>
      <c r="K829" s="80"/>
    </row>
    <row r="830" spans="1:11" ht="15" x14ac:dyDescent="0.2">
      <c r="A830" s="23"/>
      <c r="B830" s="24" t="s">
        <v>33</v>
      </c>
      <c r="C830" s="25" t="s">
        <v>48</v>
      </c>
      <c r="D830" s="26"/>
      <c r="E830" s="25"/>
      <c r="F830" s="27"/>
      <c r="G830" s="28"/>
      <c r="H830" s="29"/>
      <c r="I830" s="30"/>
      <c r="J830" s="31"/>
      <c r="K830" s="32"/>
    </row>
    <row r="831" spans="1:11" ht="15" x14ac:dyDescent="0.2">
      <c r="A831" s="33"/>
      <c r="B831" s="34" t="s">
        <v>34</v>
      </c>
      <c r="C831" s="35" t="s">
        <v>35</v>
      </c>
      <c r="D831" s="36"/>
      <c r="E831" s="35"/>
      <c r="F831" s="37"/>
      <c r="G831" s="37"/>
      <c r="H831" s="38"/>
      <c r="I831" s="39"/>
      <c r="J831" s="37"/>
      <c r="K831" s="38"/>
    </row>
    <row r="832" spans="1:11" ht="15" x14ac:dyDescent="0.2">
      <c r="A832" s="40"/>
      <c r="B832" s="74" t="s">
        <v>10</v>
      </c>
      <c r="C832" s="41" t="s">
        <v>149</v>
      </c>
      <c r="D832" s="75">
        <v>1</v>
      </c>
      <c r="E832" s="76" t="s">
        <v>4</v>
      </c>
      <c r="F832" s="42" t="s">
        <v>23</v>
      </c>
      <c r="G832" s="43"/>
      <c r="H832" s="44">
        <f t="shared" ref="H832:H833" si="506">SUM(F832,G832)*D832</f>
        <v>0</v>
      </c>
      <c r="I832" s="112" t="s">
        <v>23</v>
      </c>
      <c r="J832" s="113">
        <f>TRUNC(G832*(1+$K$4),2)</f>
        <v>0</v>
      </c>
      <c r="K832" s="114">
        <f t="shared" ref="K832:K833" si="507">SUM(I832:J832)*D832</f>
        <v>0</v>
      </c>
    </row>
    <row r="833" spans="1:11" ht="45" x14ac:dyDescent="0.2">
      <c r="A833" s="40"/>
      <c r="B833" s="74" t="s">
        <v>11</v>
      </c>
      <c r="C833" s="41" t="s">
        <v>208</v>
      </c>
      <c r="D833" s="75">
        <v>5</v>
      </c>
      <c r="E833" s="76" t="s">
        <v>37</v>
      </c>
      <c r="F833" s="42" t="s">
        <v>23</v>
      </c>
      <c r="G833" s="43"/>
      <c r="H833" s="44">
        <f t="shared" si="506"/>
        <v>0</v>
      </c>
      <c r="I833" s="112" t="s">
        <v>23</v>
      </c>
      <c r="J833" s="113">
        <f t="shared" ref="J833" si="508">TRUNC(G833*(1+$K$4),2)</f>
        <v>0</v>
      </c>
      <c r="K833" s="114">
        <f t="shared" si="507"/>
        <v>0</v>
      </c>
    </row>
    <row r="834" spans="1:11" ht="15" x14ac:dyDescent="0.2">
      <c r="A834" s="33"/>
      <c r="B834" s="34" t="s">
        <v>38</v>
      </c>
      <c r="C834" s="35" t="s">
        <v>151</v>
      </c>
      <c r="D834" s="36"/>
      <c r="E834" s="35"/>
      <c r="F834" s="37"/>
      <c r="G834" s="37"/>
      <c r="H834" s="38"/>
      <c r="I834" s="39"/>
      <c r="J834" s="37"/>
      <c r="K834" s="38"/>
    </row>
    <row r="835" spans="1:11" ht="30" x14ac:dyDescent="0.2">
      <c r="A835" s="40"/>
      <c r="B835" s="74" t="s">
        <v>12</v>
      </c>
      <c r="C835" s="41" t="s">
        <v>164</v>
      </c>
      <c r="D835" s="75">
        <v>12</v>
      </c>
      <c r="E835" s="76" t="s">
        <v>36</v>
      </c>
      <c r="F835" s="62"/>
      <c r="G835" s="43"/>
      <c r="H835" s="44">
        <f t="shared" ref="H835:H842" si="509">SUM(F835,G835)*D835</f>
        <v>0</v>
      </c>
      <c r="I835" s="113">
        <f t="shared" ref="I835:I842" si="510">TRUNC(F835*(1+$K$4),2)</f>
        <v>0</v>
      </c>
      <c r="J835" s="113">
        <f t="shared" ref="J835:J842" si="511">TRUNC(G835*(1+$K$4),2)</f>
        <v>0</v>
      </c>
      <c r="K835" s="114">
        <f t="shared" ref="K835:K842" si="512">SUM(I835:J835)*D835</f>
        <v>0</v>
      </c>
    </row>
    <row r="836" spans="1:11" ht="15" x14ac:dyDescent="0.2">
      <c r="A836" s="40"/>
      <c r="B836" s="74" t="s">
        <v>14</v>
      </c>
      <c r="C836" s="41" t="s">
        <v>209</v>
      </c>
      <c r="D836" s="75">
        <v>13</v>
      </c>
      <c r="E836" s="76" t="s">
        <v>13</v>
      </c>
      <c r="F836" s="62"/>
      <c r="G836" s="43"/>
      <c r="H836" s="44">
        <f t="shared" si="509"/>
        <v>0</v>
      </c>
      <c r="I836" s="113">
        <f t="shared" si="510"/>
        <v>0</v>
      </c>
      <c r="J836" s="113">
        <f t="shared" si="511"/>
        <v>0</v>
      </c>
      <c r="K836" s="114">
        <f t="shared" si="512"/>
        <v>0</v>
      </c>
    </row>
    <row r="837" spans="1:11" ht="15" x14ac:dyDescent="0.2">
      <c r="A837" s="40"/>
      <c r="B837" s="74" t="s">
        <v>15</v>
      </c>
      <c r="C837" s="41" t="s">
        <v>152</v>
      </c>
      <c r="D837" s="75">
        <v>1</v>
      </c>
      <c r="E837" s="76" t="s">
        <v>36</v>
      </c>
      <c r="F837" s="62"/>
      <c r="G837" s="43"/>
      <c r="H837" s="44">
        <f t="shared" si="509"/>
        <v>0</v>
      </c>
      <c r="I837" s="113">
        <f t="shared" si="510"/>
        <v>0</v>
      </c>
      <c r="J837" s="113">
        <f t="shared" si="511"/>
        <v>0</v>
      </c>
      <c r="K837" s="114">
        <f t="shared" si="512"/>
        <v>0</v>
      </c>
    </row>
    <row r="838" spans="1:11" ht="15" x14ac:dyDescent="0.2">
      <c r="A838" s="40"/>
      <c r="B838" s="74" t="s">
        <v>16</v>
      </c>
      <c r="C838" s="41" t="s">
        <v>153</v>
      </c>
      <c r="D838" s="75">
        <v>12</v>
      </c>
      <c r="E838" s="76" t="s">
        <v>4</v>
      </c>
      <c r="F838" s="62"/>
      <c r="G838" s="43"/>
      <c r="H838" s="44">
        <f t="shared" si="509"/>
        <v>0</v>
      </c>
      <c r="I838" s="113">
        <f t="shared" si="510"/>
        <v>0</v>
      </c>
      <c r="J838" s="113">
        <f t="shared" si="511"/>
        <v>0</v>
      </c>
      <c r="K838" s="114">
        <f t="shared" si="512"/>
        <v>0</v>
      </c>
    </row>
    <row r="839" spans="1:11" ht="30" x14ac:dyDescent="0.2">
      <c r="A839" s="40"/>
      <c r="B839" s="74" t="s">
        <v>17</v>
      </c>
      <c r="C839" s="41" t="s">
        <v>154</v>
      </c>
      <c r="D839" s="75">
        <v>3</v>
      </c>
      <c r="E839" s="76" t="s">
        <v>4</v>
      </c>
      <c r="F839" s="62"/>
      <c r="G839" s="43"/>
      <c r="H839" s="44">
        <f t="shared" si="509"/>
        <v>0</v>
      </c>
      <c r="I839" s="113">
        <f t="shared" si="510"/>
        <v>0</v>
      </c>
      <c r="J839" s="113">
        <f t="shared" si="511"/>
        <v>0</v>
      </c>
      <c r="K839" s="114">
        <f t="shared" si="512"/>
        <v>0</v>
      </c>
    </row>
    <row r="840" spans="1:11" ht="15" x14ac:dyDescent="0.2">
      <c r="A840" s="40"/>
      <c r="B840" s="74" t="s">
        <v>39</v>
      </c>
      <c r="C840" s="41" t="s">
        <v>250</v>
      </c>
      <c r="D840" s="75">
        <v>2</v>
      </c>
      <c r="E840" s="76" t="s">
        <v>4</v>
      </c>
      <c r="F840" s="62"/>
      <c r="G840" s="43"/>
      <c r="H840" s="44">
        <f t="shared" si="509"/>
        <v>0</v>
      </c>
      <c r="I840" s="113">
        <f t="shared" si="510"/>
        <v>0</v>
      </c>
      <c r="J840" s="113">
        <f t="shared" si="511"/>
        <v>0</v>
      </c>
      <c r="K840" s="114">
        <f t="shared" si="512"/>
        <v>0</v>
      </c>
    </row>
    <row r="841" spans="1:11" ht="15" x14ac:dyDescent="0.2">
      <c r="A841" s="40"/>
      <c r="B841" s="74" t="s">
        <v>40</v>
      </c>
      <c r="C841" s="41" t="s">
        <v>46</v>
      </c>
      <c r="D841" s="75">
        <v>38</v>
      </c>
      <c r="E841" s="76" t="s">
        <v>36</v>
      </c>
      <c r="F841" s="43"/>
      <c r="G841" s="43"/>
      <c r="H841" s="44">
        <f t="shared" si="509"/>
        <v>0</v>
      </c>
      <c r="I841" s="113">
        <f t="shared" si="510"/>
        <v>0</v>
      </c>
      <c r="J841" s="113">
        <f t="shared" si="511"/>
        <v>0</v>
      </c>
      <c r="K841" s="114">
        <f t="shared" si="512"/>
        <v>0</v>
      </c>
    </row>
    <row r="842" spans="1:11" ht="15" x14ac:dyDescent="0.2">
      <c r="A842" s="45"/>
      <c r="B842" s="46" t="s">
        <v>41</v>
      </c>
      <c r="C842" s="47" t="s">
        <v>47</v>
      </c>
      <c r="D842" s="48">
        <v>38</v>
      </c>
      <c r="E842" s="49" t="s">
        <v>36</v>
      </c>
      <c r="F842" s="50"/>
      <c r="G842" s="50"/>
      <c r="H842" s="44">
        <f t="shared" si="509"/>
        <v>0</v>
      </c>
      <c r="I842" s="113">
        <f t="shared" si="510"/>
        <v>0</v>
      </c>
      <c r="J842" s="113">
        <f t="shared" si="511"/>
        <v>0</v>
      </c>
      <c r="K842" s="114">
        <f t="shared" si="512"/>
        <v>0</v>
      </c>
    </row>
    <row r="843" spans="1:11" ht="15" x14ac:dyDescent="0.2">
      <c r="A843" s="21"/>
      <c r="B843" s="22"/>
      <c r="C843" s="51" t="s">
        <v>42</v>
      </c>
      <c r="D843" s="52"/>
      <c r="E843" s="51"/>
      <c r="F843" s="53">
        <f>SUMPRODUCT($D$832:$D$842,F832:F842)</f>
        <v>0</v>
      </c>
      <c r="G843" s="53">
        <f>SUMPRODUCT($D$832:$D$842,G832:G842)</f>
        <v>0</v>
      </c>
      <c r="H843" s="54">
        <f>SUM(H832:H842)</f>
        <v>0</v>
      </c>
      <c r="I843" s="53">
        <f>SUMPRODUCT($D$832:$D$842,I832:I842)</f>
        <v>0</v>
      </c>
      <c r="J843" s="53">
        <f>SUMPRODUCT($D$832:$D$842,J832:J842)</f>
        <v>0</v>
      </c>
      <c r="K843" s="54">
        <f>SUM(K832:K842)</f>
        <v>0</v>
      </c>
    </row>
    <row r="844" spans="1:11" ht="15" x14ac:dyDescent="0.2">
      <c r="A844" s="56"/>
      <c r="B844" s="24" t="s">
        <v>43</v>
      </c>
      <c r="C844" s="25" t="s">
        <v>155</v>
      </c>
      <c r="D844" s="26"/>
      <c r="E844" s="25"/>
      <c r="F844" s="27"/>
      <c r="G844" s="57"/>
      <c r="H844" s="58"/>
      <c r="I844" s="59"/>
      <c r="J844" s="60"/>
      <c r="K844" s="61"/>
    </row>
    <row r="845" spans="1:11" ht="75" x14ac:dyDescent="0.2">
      <c r="A845" s="33"/>
      <c r="B845" s="74">
        <v>1</v>
      </c>
      <c r="C845" s="41" t="s">
        <v>232</v>
      </c>
      <c r="D845" s="75">
        <v>7</v>
      </c>
      <c r="E845" s="76" t="s">
        <v>36</v>
      </c>
      <c r="F845" s="43"/>
      <c r="G845" s="43"/>
      <c r="H845" s="44">
        <f t="shared" ref="H845" si="513">SUM(F845,G845)*D845</f>
        <v>0</v>
      </c>
      <c r="I845" s="113">
        <f t="shared" ref="I845" si="514">TRUNC(F845*(1+$K$4),2)</f>
        <v>0</v>
      </c>
      <c r="J845" s="113">
        <f t="shared" ref="J845" si="515">TRUNC(G845*(1+$K$4),2)</f>
        <v>0</v>
      </c>
      <c r="K845" s="114">
        <f t="shared" ref="K845" si="516">SUM(I845:J845)*D845</f>
        <v>0</v>
      </c>
    </row>
    <row r="846" spans="1:11" ht="15" x14ac:dyDescent="0.2">
      <c r="A846" s="21"/>
      <c r="B846" s="22"/>
      <c r="C846" s="51" t="s">
        <v>168</v>
      </c>
      <c r="D846" s="52"/>
      <c r="E846" s="51"/>
      <c r="F846" s="53" t="e">
        <f>SUMPRODUCT(D845,F845)</f>
        <v>#VALUE!</v>
      </c>
      <c r="G846" s="53" t="e">
        <f>SUMPRODUCT(D845,G845)</f>
        <v>#VALUE!</v>
      </c>
      <c r="H846" s="54">
        <f>H845</f>
        <v>0</v>
      </c>
      <c r="I846" s="53">
        <f>SUMPRODUCT(D845,I845)</f>
        <v>0</v>
      </c>
      <c r="J846" s="53">
        <f>SUMPRODUCT(D845,J845)</f>
        <v>0</v>
      </c>
      <c r="K846" s="54">
        <f>K845</f>
        <v>0</v>
      </c>
    </row>
    <row r="847" spans="1:11" ht="15" x14ac:dyDescent="0.2">
      <c r="A847" s="56"/>
      <c r="B847" s="24" t="s">
        <v>44</v>
      </c>
      <c r="C847" s="25" t="s">
        <v>156</v>
      </c>
      <c r="D847" s="26"/>
      <c r="E847" s="25"/>
      <c r="F847" s="27"/>
      <c r="G847" s="57"/>
      <c r="H847" s="58"/>
      <c r="I847" s="59"/>
      <c r="J847" s="60"/>
      <c r="K847" s="61"/>
    </row>
    <row r="848" spans="1:11" ht="15" x14ac:dyDescent="0.2">
      <c r="A848" s="33"/>
      <c r="B848" s="34">
        <v>1</v>
      </c>
      <c r="C848" s="35" t="s">
        <v>157</v>
      </c>
      <c r="D848" s="36"/>
      <c r="E848" s="35"/>
      <c r="F848" s="37"/>
      <c r="G848" s="37"/>
      <c r="H848" s="38"/>
      <c r="I848" s="55"/>
      <c r="J848" s="37"/>
      <c r="K848" s="38"/>
    </row>
    <row r="849" spans="1:11" ht="30" x14ac:dyDescent="0.2">
      <c r="A849" s="40"/>
      <c r="B849" s="74" t="s">
        <v>10</v>
      </c>
      <c r="C849" s="41" t="s">
        <v>158</v>
      </c>
      <c r="D849" s="75"/>
      <c r="E849" s="76"/>
      <c r="F849" s="42"/>
      <c r="G849" s="111"/>
      <c r="H849" s="44"/>
      <c r="I849" s="112"/>
      <c r="J849" s="113"/>
      <c r="K849" s="114"/>
    </row>
    <row r="850" spans="1:11" ht="15" x14ac:dyDescent="0.2">
      <c r="A850" s="40"/>
      <c r="B850" s="74" t="s">
        <v>45</v>
      </c>
      <c r="C850" s="41" t="s">
        <v>184</v>
      </c>
      <c r="D850" s="75">
        <v>81</v>
      </c>
      <c r="E850" s="76" t="s">
        <v>13</v>
      </c>
      <c r="F850" s="62"/>
      <c r="G850" s="43"/>
      <c r="H850" s="44">
        <f t="shared" ref="H850:H859" si="517">SUM(F850,G850)*D850</f>
        <v>0</v>
      </c>
      <c r="I850" s="112">
        <f t="shared" ref="I850:I859" si="518">TRUNC(F850*(1+$K$4),2)</f>
        <v>0</v>
      </c>
      <c r="J850" s="113">
        <f t="shared" ref="J850:J859" si="519">TRUNC(G850*(1+$K$4),2)</f>
        <v>0</v>
      </c>
      <c r="K850" s="114">
        <f t="shared" ref="K850:K859" si="520">SUM(I850:J850)*D850</f>
        <v>0</v>
      </c>
    </row>
    <row r="851" spans="1:11" ht="45" x14ac:dyDescent="0.2">
      <c r="A851" s="40"/>
      <c r="B851" s="74" t="s">
        <v>11</v>
      </c>
      <c r="C851" s="41" t="s">
        <v>167</v>
      </c>
      <c r="D851" s="75">
        <v>1</v>
      </c>
      <c r="E851" s="76" t="s">
        <v>4</v>
      </c>
      <c r="F851" s="62"/>
      <c r="G851" s="43"/>
      <c r="H851" s="44">
        <f t="shared" si="517"/>
        <v>0</v>
      </c>
      <c r="I851" s="112">
        <f t="shared" si="518"/>
        <v>0</v>
      </c>
      <c r="J851" s="113">
        <f t="shared" si="519"/>
        <v>0</v>
      </c>
      <c r="K851" s="114">
        <f t="shared" si="520"/>
        <v>0</v>
      </c>
    </row>
    <row r="852" spans="1:11" ht="15" x14ac:dyDescent="0.2">
      <c r="A852" s="40"/>
      <c r="B852" s="74" t="s">
        <v>24</v>
      </c>
      <c r="C852" s="41" t="s">
        <v>210</v>
      </c>
      <c r="D852" s="75">
        <v>75</v>
      </c>
      <c r="E852" s="76" t="s">
        <v>13</v>
      </c>
      <c r="F852" s="43"/>
      <c r="G852" s="43"/>
      <c r="H852" s="44">
        <f t="shared" si="517"/>
        <v>0</v>
      </c>
      <c r="I852" s="112">
        <f t="shared" si="518"/>
        <v>0</v>
      </c>
      <c r="J852" s="113">
        <f t="shared" si="519"/>
        <v>0</v>
      </c>
      <c r="K852" s="114">
        <f t="shared" si="520"/>
        <v>0</v>
      </c>
    </row>
    <row r="853" spans="1:11" ht="15" x14ac:dyDescent="0.2">
      <c r="A853" s="40"/>
      <c r="B853" s="74" t="s">
        <v>26</v>
      </c>
      <c r="C853" s="41" t="s">
        <v>185</v>
      </c>
      <c r="D853" s="75">
        <v>16</v>
      </c>
      <c r="E853" s="76" t="s">
        <v>4</v>
      </c>
      <c r="F853" s="62"/>
      <c r="G853" s="43"/>
      <c r="H853" s="44">
        <f t="shared" si="517"/>
        <v>0</v>
      </c>
      <c r="I853" s="112">
        <f t="shared" si="518"/>
        <v>0</v>
      </c>
      <c r="J853" s="113">
        <f t="shared" si="519"/>
        <v>0</v>
      </c>
      <c r="K853" s="114">
        <f t="shared" si="520"/>
        <v>0</v>
      </c>
    </row>
    <row r="854" spans="1:11" ht="15" x14ac:dyDescent="0.2">
      <c r="A854" s="40"/>
      <c r="B854" s="74" t="s">
        <v>25</v>
      </c>
      <c r="C854" s="41" t="s">
        <v>159</v>
      </c>
      <c r="D854" s="75">
        <v>1</v>
      </c>
      <c r="E854" s="76" t="s">
        <v>4</v>
      </c>
      <c r="F854" s="62"/>
      <c r="G854" s="43"/>
      <c r="H854" s="44">
        <f t="shared" si="517"/>
        <v>0</v>
      </c>
      <c r="I854" s="112">
        <f t="shared" si="518"/>
        <v>0</v>
      </c>
      <c r="J854" s="113">
        <f t="shared" si="519"/>
        <v>0</v>
      </c>
      <c r="K854" s="114">
        <f t="shared" si="520"/>
        <v>0</v>
      </c>
    </row>
    <row r="855" spans="1:11" ht="30" x14ac:dyDescent="0.2">
      <c r="A855" s="40"/>
      <c r="B855" s="74" t="s">
        <v>27</v>
      </c>
      <c r="C855" s="41" t="s">
        <v>160</v>
      </c>
      <c r="D855" s="75">
        <v>1</v>
      </c>
      <c r="E855" s="76" t="s">
        <v>169</v>
      </c>
      <c r="F855" s="62"/>
      <c r="G855" s="43"/>
      <c r="H855" s="44">
        <f t="shared" si="517"/>
        <v>0</v>
      </c>
      <c r="I855" s="112">
        <f t="shared" si="518"/>
        <v>0</v>
      </c>
      <c r="J855" s="113">
        <f t="shared" si="519"/>
        <v>0</v>
      </c>
      <c r="K855" s="114">
        <f t="shared" si="520"/>
        <v>0</v>
      </c>
    </row>
    <row r="856" spans="1:11" ht="30" x14ac:dyDescent="0.2">
      <c r="A856" s="40"/>
      <c r="B856" s="74" t="s">
        <v>29</v>
      </c>
      <c r="C856" s="41" t="s">
        <v>161</v>
      </c>
      <c r="D856" s="75">
        <v>21</v>
      </c>
      <c r="E856" s="76" t="s">
        <v>13</v>
      </c>
      <c r="F856" s="62"/>
      <c r="G856" s="43"/>
      <c r="H856" s="44">
        <f t="shared" si="517"/>
        <v>0</v>
      </c>
      <c r="I856" s="112">
        <f t="shared" si="518"/>
        <v>0</v>
      </c>
      <c r="J856" s="113">
        <f t="shared" si="519"/>
        <v>0</v>
      </c>
      <c r="K856" s="114">
        <f t="shared" si="520"/>
        <v>0</v>
      </c>
    </row>
    <row r="857" spans="1:11" ht="75" x14ac:dyDescent="0.2">
      <c r="A857" s="40"/>
      <c r="B857" s="74" t="s">
        <v>30</v>
      </c>
      <c r="C857" s="41" t="s">
        <v>162</v>
      </c>
      <c r="D857" s="75">
        <v>38</v>
      </c>
      <c r="E857" s="76" t="s">
        <v>13</v>
      </c>
      <c r="F857" s="62"/>
      <c r="G857" s="43"/>
      <c r="H857" s="44">
        <f t="shared" si="517"/>
        <v>0</v>
      </c>
      <c r="I857" s="112">
        <f t="shared" si="518"/>
        <v>0</v>
      </c>
      <c r="J857" s="113">
        <f t="shared" si="519"/>
        <v>0</v>
      </c>
      <c r="K857" s="114">
        <f t="shared" si="520"/>
        <v>0</v>
      </c>
    </row>
    <row r="858" spans="1:11" ht="30" x14ac:dyDescent="0.2">
      <c r="A858" s="40"/>
      <c r="B858" s="74" t="s">
        <v>31</v>
      </c>
      <c r="C858" s="41" t="s">
        <v>211</v>
      </c>
      <c r="D858" s="75">
        <v>1</v>
      </c>
      <c r="E858" s="76" t="s">
        <v>169</v>
      </c>
      <c r="F858" s="43"/>
      <c r="G858" s="43"/>
      <c r="H858" s="44">
        <f t="shared" si="517"/>
        <v>0</v>
      </c>
      <c r="I858" s="112">
        <f t="shared" si="518"/>
        <v>0</v>
      </c>
      <c r="J858" s="113">
        <f t="shared" si="519"/>
        <v>0</v>
      </c>
      <c r="K858" s="114">
        <f t="shared" si="520"/>
        <v>0</v>
      </c>
    </row>
    <row r="859" spans="1:11" ht="15" x14ac:dyDescent="0.2">
      <c r="A859" s="40"/>
      <c r="B859" s="74" t="s">
        <v>28</v>
      </c>
      <c r="C859" s="41" t="s">
        <v>163</v>
      </c>
      <c r="D859" s="75">
        <v>1</v>
      </c>
      <c r="E859" s="76" t="s">
        <v>4</v>
      </c>
      <c r="F859" s="43"/>
      <c r="G859" s="43"/>
      <c r="H859" s="44">
        <f t="shared" si="517"/>
        <v>0</v>
      </c>
      <c r="I859" s="112">
        <f t="shared" si="518"/>
        <v>0</v>
      </c>
      <c r="J859" s="113">
        <f t="shared" si="519"/>
        <v>0</v>
      </c>
      <c r="K859" s="114">
        <f t="shared" si="520"/>
        <v>0</v>
      </c>
    </row>
    <row r="860" spans="1:11" ht="15.75" thickBot="1" x14ac:dyDescent="0.25">
      <c r="A860" s="63"/>
      <c r="B860" s="64"/>
      <c r="C860" s="65" t="s">
        <v>49</v>
      </c>
      <c r="D860" s="66"/>
      <c r="E860" s="65"/>
      <c r="F860" s="67">
        <f>SUMPRODUCT(D850:D859,F850:F859)</f>
        <v>0</v>
      </c>
      <c r="G860" s="67">
        <f>SUMPRODUCT(D850:D859,G850:G859)</f>
        <v>0</v>
      </c>
      <c r="H860" s="68">
        <f>SUM(H850:H859)</f>
        <v>0</v>
      </c>
      <c r="I860" s="67">
        <f>SUMPRODUCT(D850:D859,I850:I859)</f>
        <v>0</v>
      </c>
      <c r="J860" s="67">
        <f>SUMPRODUCT(D850:D859,J850:J859)</f>
        <v>0</v>
      </c>
      <c r="K860" s="68">
        <f>SUM(K850:K859)</f>
        <v>0</v>
      </c>
    </row>
    <row r="861" spans="1:11" ht="15.75" thickBot="1" x14ac:dyDescent="0.25">
      <c r="A861" s="85"/>
      <c r="B861" s="86"/>
      <c r="C861" s="87" t="s">
        <v>108</v>
      </c>
      <c r="D861" s="88"/>
      <c r="E861" s="87"/>
      <c r="F861" s="89" t="e">
        <f>F860+F846+F843</f>
        <v>#VALUE!</v>
      </c>
      <c r="G861" s="89" t="e">
        <f t="shared" ref="G861" si="521">G860+G846+G843</f>
        <v>#VALUE!</v>
      </c>
      <c r="H861" s="89">
        <f t="shared" ref="H861" si="522">H860+H846+H843</f>
        <v>0</v>
      </c>
      <c r="I861" s="89">
        <f t="shared" ref="I861" si="523">I860+I846+I843</f>
        <v>0</v>
      </c>
      <c r="J861" s="89">
        <f t="shared" ref="J861" si="524">J860+J846+J843</f>
        <v>0</v>
      </c>
      <c r="K861" s="89">
        <f t="shared" ref="K861" si="525">K860+K846+K843</f>
        <v>0</v>
      </c>
    </row>
    <row r="862" spans="1:11" ht="15" x14ac:dyDescent="0.2">
      <c r="A862" s="81"/>
      <c r="B862" s="82"/>
      <c r="C862" s="134" t="s">
        <v>110</v>
      </c>
      <c r="D862" s="134"/>
      <c r="E862" s="134"/>
      <c r="F862" s="134"/>
      <c r="G862" s="134"/>
      <c r="H862" s="135"/>
      <c r="I862" s="83"/>
      <c r="J862" s="83"/>
      <c r="K862" s="84"/>
    </row>
    <row r="863" spans="1:11" ht="15" x14ac:dyDescent="0.2">
      <c r="A863" s="23"/>
      <c r="B863" s="24" t="s">
        <v>33</v>
      </c>
      <c r="C863" s="25" t="s">
        <v>48</v>
      </c>
      <c r="D863" s="26"/>
      <c r="E863" s="25"/>
      <c r="F863" s="27"/>
      <c r="G863" s="28"/>
      <c r="H863" s="29"/>
      <c r="I863" s="30"/>
      <c r="J863" s="31"/>
      <c r="K863" s="32"/>
    </row>
    <row r="864" spans="1:11" ht="15" x14ac:dyDescent="0.2">
      <c r="A864" s="33"/>
      <c r="B864" s="34" t="s">
        <v>34</v>
      </c>
      <c r="C864" s="35" t="s">
        <v>35</v>
      </c>
      <c r="D864" s="36"/>
      <c r="E864" s="35"/>
      <c r="F864" s="37"/>
      <c r="G864" s="37"/>
      <c r="H864" s="38"/>
      <c r="I864" s="39"/>
      <c r="J864" s="37"/>
      <c r="K864" s="38"/>
    </row>
    <row r="865" spans="1:11" ht="15" x14ac:dyDescent="0.2">
      <c r="A865" s="40"/>
      <c r="B865" s="74" t="s">
        <v>10</v>
      </c>
      <c r="C865" s="41" t="s">
        <v>149</v>
      </c>
      <c r="D865" s="75">
        <v>1</v>
      </c>
      <c r="E865" s="76" t="s">
        <v>4</v>
      </c>
      <c r="F865" s="42" t="s">
        <v>23</v>
      </c>
      <c r="G865" s="43"/>
      <c r="H865" s="44">
        <f t="shared" ref="H865:H867" si="526">SUM(F865,G865)*D865</f>
        <v>0</v>
      </c>
      <c r="I865" s="112" t="s">
        <v>23</v>
      </c>
      <c r="J865" s="113">
        <f>TRUNC(G865*(1+$K$4),2)</f>
        <v>0</v>
      </c>
      <c r="K865" s="114">
        <f t="shared" ref="K865:K867" si="527">SUM(I865:J865)*D865</f>
        <v>0</v>
      </c>
    </row>
    <row r="866" spans="1:11" ht="45" x14ac:dyDescent="0.2">
      <c r="A866" s="40"/>
      <c r="B866" s="74" t="s">
        <v>11</v>
      </c>
      <c r="C866" s="41" t="s">
        <v>208</v>
      </c>
      <c r="D866" s="75">
        <v>5</v>
      </c>
      <c r="E866" s="76" t="s">
        <v>37</v>
      </c>
      <c r="F866" s="42" t="s">
        <v>23</v>
      </c>
      <c r="G866" s="43"/>
      <c r="H866" s="44">
        <f t="shared" si="526"/>
        <v>0</v>
      </c>
      <c r="I866" s="112" t="s">
        <v>23</v>
      </c>
      <c r="J866" s="113">
        <f t="shared" ref="J866:J867" si="528">TRUNC(G866*(1+$K$4),2)</f>
        <v>0</v>
      </c>
      <c r="K866" s="114">
        <f t="shared" si="527"/>
        <v>0</v>
      </c>
    </row>
    <row r="867" spans="1:11" ht="30" x14ac:dyDescent="0.2">
      <c r="A867" s="40"/>
      <c r="B867" s="74" t="s">
        <v>24</v>
      </c>
      <c r="C867" s="41" t="s">
        <v>202</v>
      </c>
      <c r="D867" s="75">
        <v>1</v>
      </c>
      <c r="E867" s="76" t="s">
        <v>37</v>
      </c>
      <c r="F867" s="62"/>
      <c r="G867" s="43"/>
      <c r="H867" s="44">
        <f t="shared" si="526"/>
        <v>0</v>
      </c>
      <c r="I867" s="113">
        <f t="shared" ref="I867" si="529">TRUNC(F867*(1+$K$4),2)</f>
        <v>0</v>
      </c>
      <c r="J867" s="113">
        <f t="shared" si="528"/>
        <v>0</v>
      </c>
      <c r="K867" s="114">
        <f t="shared" si="527"/>
        <v>0</v>
      </c>
    </row>
    <row r="868" spans="1:11" ht="15" x14ac:dyDescent="0.2">
      <c r="A868" s="40"/>
      <c r="B868" s="74" t="s">
        <v>26</v>
      </c>
      <c r="C868" s="41" t="s">
        <v>203</v>
      </c>
      <c r="D868" s="75">
        <v>2</v>
      </c>
      <c r="E868" s="76" t="s">
        <v>36</v>
      </c>
      <c r="F868" s="42" t="s">
        <v>23</v>
      </c>
      <c r="G868" s="43"/>
      <c r="H868" s="44">
        <f t="shared" ref="H868:H870" si="530">SUM(F868,G868)*D868</f>
        <v>0</v>
      </c>
      <c r="I868" s="113" t="s">
        <v>23</v>
      </c>
      <c r="J868" s="113">
        <f t="shared" ref="J868:J870" si="531">TRUNC(G868*(1+$K$4),2)</f>
        <v>0</v>
      </c>
      <c r="K868" s="114">
        <f t="shared" ref="K868:K870" si="532">SUM(I868:J868)*D868</f>
        <v>0</v>
      </c>
    </row>
    <row r="869" spans="1:11" ht="15" x14ac:dyDescent="0.2">
      <c r="A869" s="40"/>
      <c r="B869" s="74" t="s">
        <v>25</v>
      </c>
      <c r="C869" s="41" t="s">
        <v>204</v>
      </c>
      <c r="D869" s="75">
        <v>5</v>
      </c>
      <c r="E869" s="76" t="s">
        <v>36</v>
      </c>
      <c r="F869" s="62"/>
      <c r="G869" s="43"/>
      <c r="H869" s="44">
        <f t="shared" si="530"/>
        <v>0</v>
      </c>
      <c r="I869" s="113">
        <f t="shared" ref="I869:I870" si="533">TRUNC(F869*(1+$K$4),2)</f>
        <v>0</v>
      </c>
      <c r="J869" s="113">
        <f t="shared" si="531"/>
        <v>0</v>
      </c>
      <c r="K869" s="114">
        <f t="shared" si="532"/>
        <v>0</v>
      </c>
    </row>
    <row r="870" spans="1:11" ht="15" x14ac:dyDescent="0.2">
      <c r="A870" s="40"/>
      <c r="B870" s="74" t="s">
        <v>27</v>
      </c>
      <c r="C870" s="41" t="s">
        <v>205</v>
      </c>
      <c r="D870" s="75">
        <v>2</v>
      </c>
      <c r="E870" s="76" t="s">
        <v>36</v>
      </c>
      <c r="F870" s="62"/>
      <c r="G870" s="43"/>
      <c r="H870" s="44">
        <f t="shared" si="530"/>
        <v>0</v>
      </c>
      <c r="I870" s="113">
        <f t="shared" si="533"/>
        <v>0</v>
      </c>
      <c r="J870" s="113">
        <f t="shared" si="531"/>
        <v>0</v>
      </c>
      <c r="K870" s="114">
        <f t="shared" si="532"/>
        <v>0</v>
      </c>
    </row>
    <row r="871" spans="1:11" ht="15" x14ac:dyDescent="0.2">
      <c r="A871" s="33"/>
      <c r="B871" s="34" t="s">
        <v>38</v>
      </c>
      <c r="C871" s="35" t="s">
        <v>151</v>
      </c>
      <c r="D871" s="36"/>
      <c r="E871" s="35"/>
      <c r="F871" s="37"/>
      <c r="G871" s="37"/>
      <c r="H871" s="38"/>
      <c r="I871" s="39"/>
      <c r="J871" s="37"/>
      <c r="K871" s="38"/>
    </row>
    <row r="872" spans="1:11" ht="30" x14ac:dyDescent="0.2">
      <c r="A872" s="40"/>
      <c r="B872" s="74" t="s">
        <v>12</v>
      </c>
      <c r="C872" s="41" t="s">
        <v>164</v>
      </c>
      <c r="D872" s="75">
        <v>4</v>
      </c>
      <c r="E872" s="76" t="s">
        <v>36</v>
      </c>
      <c r="F872" s="62"/>
      <c r="G872" s="43"/>
      <c r="H872" s="44">
        <f t="shared" ref="H872:H876" si="534">SUM(F872,G872)*D872</f>
        <v>0</v>
      </c>
      <c r="I872" s="113">
        <f t="shared" ref="I872:I876" si="535">TRUNC(F872*(1+$K$4),2)</f>
        <v>0</v>
      </c>
      <c r="J872" s="113">
        <f t="shared" ref="J872:J876" si="536">TRUNC(G872*(1+$K$4),2)</f>
        <v>0</v>
      </c>
      <c r="K872" s="114">
        <f t="shared" ref="K872:K876" si="537">SUM(I872:J872)*D872</f>
        <v>0</v>
      </c>
    </row>
    <row r="873" spans="1:11" ht="15" x14ac:dyDescent="0.2">
      <c r="A873" s="40"/>
      <c r="B873" s="74" t="s">
        <v>14</v>
      </c>
      <c r="C873" s="41" t="s">
        <v>209</v>
      </c>
      <c r="D873" s="75">
        <v>72</v>
      </c>
      <c r="E873" s="76" t="s">
        <v>13</v>
      </c>
      <c r="F873" s="62"/>
      <c r="G873" s="43"/>
      <c r="H873" s="44">
        <f t="shared" si="534"/>
        <v>0</v>
      </c>
      <c r="I873" s="113">
        <f t="shared" si="535"/>
        <v>0</v>
      </c>
      <c r="J873" s="113">
        <f t="shared" si="536"/>
        <v>0</v>
      </c>
      <c r="K873" s="114">
        <f t="shared" si="537"/>
        <v>0</v>
      </c>
    </row>
    <row r="874" spans="1:11" ht="15" x14ac:dyDescent="0.2">
      <c r="A874" s="40"/>
      <c r="B874" s="74" t="s">
        <v>15</v>
      </c>
      <c r="C874" s="41" t="s">
        <v>152</v>
      </c>
      <c r="D874" s="75">
        <v>4</v>
      </c>
      <c r="E874" s="76" t="s">
        <v>36</v>
      </c>
      <c r="F874" s="62"/>
      <c r="G874" s="43"/>
      <c r="H874" s="44">
        <f t="shared" si="534"/>
        <v>0</v>
      </c>
      <c r="I874" s="113">
        <f t="shared" si="535"/>
        <v>0</v>
      </c>
      <c r="J874" s="113">
        <f t="shared" si="536"/>
        <v>0</v>
      </c>
      <c r="K874" s="114">
        <f t="shared" si="537"/>
        <v>0</v>
      </c>
    </row>
    <row r="875" spans="1:11" ht="15" x14ac:dyDescent="0.2">
      <c r="A875" s="40"/>
      <c r="B875" s="74" t="s">
        <v>16</v>
      </c>
      <c r="C875" s="41" t="s">
        <v>153</v>
      </c>
      <c r="D875" s="75">
        <v>16</v>
      </c>
      <c r="E875" s="76" t="s">
        <v>4</v>
      </c>
      <c r="F875" s="62"/>
      <c r="G875" s="43"/>
      <c r="H875" s="44">
        <f t="shared" si="534"/>
        <v>0</v>
      </c>
      <c r="I875" s="113">
        <f t="shared" si="535"/>
        <v>0</v>
      </c>
      <c r="J875" s="113">
        <f t="shared" si="536"/>
        <v>0</v>
      </c>
      <c r="K875" s="114">
        <f t="shared" si="537"/>
        <v>0</v>
      </c>
    </row>
    <row r="876" spans="1:11" ht="30" x14ac:dyDescent="0.2">
      <c r="A876" s="40"/>
      <c r="B876" s="74" t="s">
        <v>17</v>
      </c>
      <c r="C876" s="41" t="s">
        <v>154</v>
      </c>
      <c r="D876" s="75">
        <v>4</v>
      </c>
      <c r="E876" s="76" t="s">
        <v>4</v>
      </c>
      <c r="F876" s="62"/>
      <c r="G876" s="43"/>
      <c r="H876" s="44">
        <f t="shared" si="534"/>
        <v>0</v>
      </c>
      <c r="I876" s="113">
        <f t="shared" si="535"/>
        <v>0</v>
      </c>
      <c r="J876" s="113">
        <f t="shared" si="536"/>
        <v>0</v>
      </c>
      <c r="K876" s="114">
        <f t="shared" si="537"/>
        <v>0</v>
      </c>
    </row>
    <row r="877" spans="1:11" ht="15" x14ac:dyDescent="0.2">
      <c r="A877" s="40"/>
      <c r="B877" s="34" t="s">
        <v>39</v>
      </c>
      <c r="C877" s="35" t="s">
        <v>172</v>
      </c>
      <c r="D877" s="75"/>
      <c r="E877" s="76"/>
      <c r="F877" s="42"/>
      <c r="G877" s="111"/>
      <c r="H877" s="44"/>
      <c r="I877" s="113"/>
      <c r="J877" s="113"/>
      <c r="K877" s="114"/>
    </row>
    <row r="878" spans="1:11" ht="15" x14ac:dyDescent="0.2">
      <c r="A878" s="40"/>
      <c r="B878" s="74" t="s">
        <v>18</v>
      </c>
      <c r="C878" s="41" t="s">
        <v>175</v>
      </c>
      <c r="D878" s="75">
        <v>1</v>
      </c>
      <c r="E878" s="76" t="s">
        <v>4</v>
      </c>
      <c r="F878" s="42" t="s">
        <v>23</v>
      </c>
      <c r="G878" s="43"/>
      <c r="H878" s="44">
        <f t="shared" ref="H878:H887" si="538">SUM(F878,G878)*D878</f>
        <v>0</v>
      </c>
      <c r="I878" s="112" t="s">
        <v>23</v>
      </c>
      <c r="J878" s="113">
        <f t="shared" ref="J878:J882" si="539">TRUNC(G878*(1+$K$4),2)</f>
        <v>0</v>
      </c>
      <c r="K878" s="114">
        <f t="shared" ref="K878:K887" si="540">SUM(I878:J878)*D878</f>
        <v>0</v>
      </c>
    </row>
    <row r="879" spans="1:11" ht="15" x14ac:dyDescent="0.2">
      <c r="A879" s="40"/>
      <c r="B879" s="74" t="s">
        <v>19</v>
      </c>
      <c r="C879" s="41" t="s">
        <v>176</v>
      </c>
      <c r="D879" s="75">
        <v>1</v>
      </c>
      <c r="E879" s="76" t="s">
        <v>4</v>
      </c>
      <c r="F879" s="42" t="s">
        <v>23</v>
      </c>
      <c r="G879" s="43"/>
      <c r="H879" s="44">
        <f t="shared" si="538"/>
        <v>0</v>
      </c>
      <c r="I879" s="112" t="s">
        <v>23</v>
      </c>
      <c r="J879" s="113">
        <f t="shared" si="539"/>
        <v>0</v>
      </c>
      <c r="K879" s="114">
        <f t="shared" si="540"/>
        <v>0</v>
      </c>
    </row>
    <row r="880" spans="1:11" ht="15" x14ac:dyDescent="0.2">
      <c r="A880" s="40"/>
      <c r="B880" s="74" t="s">
        <v>20</v>
      </c>
      <c r="C880" s="41" t="s">
        <v>177</v>
      </c>
      <c r="D880" s="75">
        <v>1</v>
      </c>
      <c r="E880" s="76" t="s">
        <v>4</v>
      </c>
      <c r="F880" s="42" t="s">
        <v>23</v>
      </c>
      <c r="G880" s="43"/>
      <c r="H880" s="44">
        <f t="shared" si="538"/>
        <v>0</v>
      </c>
      <c r="I880" s="112" t="s">
        <v>23</v>
      </c>
      <c r="J880" s="113">
        <f t="shared" si="539"/>
        <v>0</v>
      </c>
      <c r="K880" s="114">
        <f t="shared" si="540"/>
        <v>0</v>
      </c>
    </row>
    <row r="881" spans="1:11" ht="15" x14ac:dyDescent="0.2">
      <c r="A881" s="40"/>
      <c r="B881" s="74" t="s">
        <v>21</v>
      </c>
      <c r="C881" s="41" t="s">
        <v>178</v>
      </c>
      <c r="D881" s="75">
        <v>1</v>
      </c>
      <c r="E881" s="76" t="s">
        <v>4</v>
      </c>
      <c r="F881" s="42" t="s">
        <v>23</v>
      </c>
      <c r="G881" s="43"/>
      <c r="H881" s="44">
        <f t="shared" si="538"/>
        <v>0</v>
      </c>
      <c r="I881" s="112" t="s">
        <v>23</v>
      </c>
      <c r="J881" s="113">
        <f t="shared" si="539"/>
        <v>0</v>
      </c>
      <c r="K881" s="114">
        <f t="shared" si="540"/>
        <v>0</v>
      </c>
    </row>
    <row r="882" spans="1:11" ht="15" x14ac:dyDescent="0.2">
      <c r="A882" s="40"/>
      <c r="B882" s="74" t="s">
        <v>22</v>
      </c>
      <c r="C882" s="41" t="s">
        <v>179</v>
      </c>
      <c r="D882" s="75">
        <v>1</v>
      </c>
      <c r="E882" s="76" t="s">
        <v>4</v>
      </c>
      <c r="F882" s="62"/>
      <c r="G882" s="43"/>
      <c r="H882" s="44">
        <f t="shared" si="538"/>
        <v>0</v>
      </c>
      <c r="I882" s="113">
        <f t="shared" ref="I882" si="541">TRUNC(F882*(1+$K$4),2)</f>
        <v>0</v>
      </c>
      <c r="J882" s="113">
        <f t="shared" si="539"/>
        <v>0</v>
      </c>
      <c r="K882" s="114">
        <f t="shared" si="540"/>
        <v>0</v>
      </c>
    </row>
    <row r="883" spans="1:11" ht="15" x14ac:dyDescent="0.2">
      <c r="A883" s="40"/>
      <c r="B883" s="74" t="s">
        <v>173</v>
      </c>
      <c r="C883" s="41" t="s">
        <v>180</v>
      </c>
      <c r="D883" s="75">
        <v>1</v>
      </c>
      <c r="E883" s="76" t="s">
        <v>4</v>
      </c>
      <c r="F883" s="42" t="s">
        <v>23</v>
      </c>
      <c r="G883" s="43"/>
      <c r="H883" s="44">
        <f t="shared" si="538"/>
        <v>0</v>
      </c>
      <c r="I883" s="112" t="s">
        <v>23</v>
      </c>
      <c r="J883" s="113">
        <f>TRUNC(G883*(1+$K$4),2)</f>
        <v>0</v>
      </c>
      <c r="K883" s="114">
        <f t="shared" si="540"/>
        <v>0</v>
      </c>
    </row>
    <row r="884" spans="1:11" ht="30" x14ac:dyDescent="0.2">
      <c r="A884" s="40"/>
      <c r="B884" s="74" t="s">
        <v>174</v>
      </c>
      <c r="C884" s="41" t="s">
        <v>212</v>
      </c>
      <c r="D884" s="75">
        <v>14</v>
      </c>
      <c r="E884" s="76" t="s">
        <v>36</v>
      </c>
      <c r="F884" s="62"/>
      <c r="G884" s="43"/>
      <c r="H884" s="44">
        <f t="shared" si="538"/>
        <v>0</v>
      </c>
      <c r="I884" s="113">
        <f t="shared" ref="I884:I887" si="542">TRUNC(F884*(1+$K$4),2)</f>
        <v>0</v>
      </c>
      <c r="J884" s="113">
        <f t="shared" ref="J884:J887" si="543">TRUNC(G884*(1+$K$4),2)</f>
        <v>0</v>
      </c>
      <c r="K884" s="114">
        <f t="shared" si="540"/>
        <v>0</v>
      </c>
    </row>
    <row r="885" spans="1:11" ht="15" x14ac:dyDescent="0.2">
      <c r="A885" s="40"/>
      <c r="B885" s="74" t="s">
        <v>40</v>
      </c>
      <c r="C885" s="41" t="s">
        <v>250</v>
      </c>
      <c r="D885" s="75">
        <v>2</v>
      </c>
      <c r="E885" s="76" t="s">
        <v>4</v>
      </c>
      <c r="F885" s="62"/>
      <c r="G885" s="43"/>
      <c r="H885" s="44">
        <f t="shared" si="538"/>
        <v>0</v>
      </c>
      <c r="I885" s="113">
        <f t="shared" si="542"/>
        <v>0</v>
      </c>
      <c r="J885" s="113">
        <f t="shared" si="543"/>
        <v>0</v>
      </c>
      <c r="K885" s="114">
        <f t="shared" si="540"/>
        <v>0</v>
      </c>
    </row>
    <row r="886" spans="1:11" ht="15" x14ac:dyDescent="0.2">
      <c r="A886" s="40"/>
      <c r="B886" s="74" t="s">
        <v>41</v>
      </c>
      <c r="C886" s="41" t="s">
        <v>46</v>
      </c>
      <c r="D886" s="75">
        <v>95</v>
      </c>
      <c r="E886" s="76" t="s">
        <v>36</v>
      </c>
      <c r="F886" s="43"/>
      <c r="G886" s="43"/>
      <c r="H886" s="44">
        <f t="shared" si="538"/>
        <v>0</v>
      </c>
      <c r="I886" s="113">
        <f t="shared" si="542"/>
        <v>0</v>
      </c>
      <c r="J886" s="113">
        <f t="shared" si="543"/>
        <v>0</v>
      </c>
      <c r="K886" s="114">
        <f t="shared" si="540"/>
        <v>0</v>
      </c>
    </row>
    <row r="887" spans="1:11" ht="15" x14ac:dyDescent="0.2">
      <c r="A887" s="45"/>
      <c r="B887" s="46" t="s">
        <v>251</v>
      </c>
      <c r="C887" s="47" t="s">
        <v>47</v>
      </c>
      <c r="D887" s="48">
        <v>95</v>
      </c>
      <c r="E887" s="49" t="s">
        <v>36</v>
      </c>
      <c r="F887" s="50"/>
      <c r="G887" s="50"/>
      <c r="H887" s="44">
        <f t="shared" si="538"/>
        <v>0</v>
      </c>
      <c r="I887" s="113">
        <f t="shared" si="542"/>
        <v>0</v>
      </c>
      <c r="J887" s="113">
        <f t="shared" si="543"/>
        <v>0</v>
      </c>
      <c r="K887" s="114">
        <f t="shared" si="540"/>
        <v>0</v>
      </c>
    </row>
    <row r="888" spans="1:11" ht="15" x14ac:dyDescent="0.2">
      <c r="A888" s="21"/>
      <c r="B888" s="22"/>
      <c r="C888" s="51" t="s">
        <v>42</v>
      </c>
      <c r="D888" s="52"/>
      <c r="E888" s="51"/>
      <c r="F888" s="53">
        <f>SUMPRODUCT(D865:D887,F865:F887)</f>
        <v>0</v>
      </c>
      <c r="G888" s="53">
        <f>SUMPRODUCT(D865:D887,G865:G887)</f>
        <v>0</v>
      </c>
      <c r="H888" s="54">
        <f>SUM(H865:H887)</f>
        <v>0</v>
      </c>
      <c r="I888" s="53">
        <f>SUMPRODUCT(I865:I887,D865:D887)</f>
        <v>0</v>
      </c>
      <c r="J888" s="53">
        <f>SUMPRODUCT(J865:J887,D865:D887)</f>
        <v>0</v>
      </c>
      <c r="K888" s="54">
        <f>SUM(K865:K887)</f>
        <v>0</v>
      </c>
    </row>
    <row r="889" spans="1:11" ht="15" x14ac:dyDescent="0.2">
      <c r="A889" s="56"/>
      <c r="B889" s="24" t="s">
        <v>43</v>
      </c>
      <c r="C889" s="25" t="s">
        <v>155</v>
      </c>
      <c r="D889" s="26"/>
      <c r="E889" s="25"/>
      <c r="F889" s="27"/>
      <c r="G889" s="57"/>
      <c r="H889" s="58"/>
      <c r="I889" s="59"/>
      <c r="J889" s="60"/>
      <c r="K889" s="61"/>
    </row>
    <row r="890" spans="1:11" ht="75" x14ac:dyDescent="0.2">
      <c r="A890" s="33"/>
      <c r="B890" s="74">
        <v>1</v>
      </c>
      <c r="C890" s="41" t="s">
        <v>233</v>
      </c>
      <c r="D890" s="75">
        <v>10</v>
      </c>
      <c r="E890" s="76" t="s">
        <v>36</v>
      </c>
      <c r="F890" s="43"/>
      <c r="G890" s="43"/>
      <c r="H890" s="44">
        <f t="shared" ref="H890" si="544">SUM(F890,G890)*D890</f>
        <v>0</v>
      </c>
      <c r="I890" s="113">
        <f t="shared" ref="I890" si="545">TRUNC(F890*(1+$K$4),2)</f>
        <v>0</v>
      </c>
      <c r="J890" s="113">
        <f t="shared" ref="J890" si="546">TRUNC(G890*(1+$K$4),2)</f>
        <v>0</v>
      </c>
      <c r="K890" s="114">
        <f t="shared" ref="K890" si="547">SUM(I890:J890)*D890</f>
        <v>0</v>
      </c>
    </row>
    <row r="891" spans="1:11" ht="15" x14ac:dyDescent="0.2">
      <c r="A891" s="21"/>
      <c r="B891" s="22"/>
      <c r="C891" s="51" t="s">
        <v>168</v>
      </c>
      <c r="D891" s="52"/>
      <c r="E891" s="51"/>
      <c r="F891" s="53" t="e">
        <f>SUMPRODUCT(D890,F890)</f>
        <v>#VALUE!</v>
      </c>
      <c r="G891" s="53" t="e">
        <f>SUMPRODUCT(D890,G890)</f>
        <v>#VALUE!</v>
      </c>
      <c r="H891" s="54">
        <f>H890</f>
        <v>0</v>
      </c>
      <c r="I891" s="53">
        <f>SUMPRODUCT(D890,I890)</f>
        <v>0</v>
      </c>
      <c r="J891" s="53">
        <f>SUMPRODUCT(D890,J890)</f>
        <v>0</v>
      </c>
      <c r="K891" s="54">
        <f>K890</f>
        <v>0</v>
      </c>
    </row>
    <row r="892" spans="1:11" ht="15" x14ac:dyDescent="0.2">
      <c r="A892" s="56"/>
      <c r="B892" s="24" t="s">
        <v>44</v>
      </c>
      <c r="C892" s="25" t="s">
        <v>156</v>
      </c>
      <c r="D892" s="26"/>
      <c r="E892" s="25"/>
      <c r="F892" s="27"/>
      <c r="G892" s="57"/>
      <c r="H892" s="58"/>
      <c r="I892" s="59"/>
      <c r="J892" s="60"/>
      <c r="K892" s="61"/>
    </row>
    <row r="893" spans="1:11" ht="15" x14ac:dyDescent="0.2">
      <c r="A893" s="33"/>
      <c r="B893" s="34">
        <v>1</v>
      </c>
      <c r="C893" s="35" t="s">
        <v>157</v>
      </c>
      <c r="D893" s="36"/>
      <c r="E893" s="35"/>
      <c r="F893" s="37"/>
      <c r="G893" s="37"/>
      <c r="H893" s="38"/>
      <c r="I893" s="55"/>
      <c r="J893" s="37"/>
      <c r="K893" s="38"/>
    </row>
    <row r="894" spans="1:11" ht="30" x14ac:dyDescent="0.2">
      <c r="A894" s="40"/>
      <c r="B894" s="74" t="s">
        <v>10</v>
      </c>
      <c r="C894" s="41" t="s">
        <v>158</v>
      </c>
      <c r="D894" s="75"/>
      <c r="E894" s="76"/>
      <c r="F894" s="42"/>
      <c r="G894" s="111"/>
      <c r="H894" s="44"/>
      <c r="I894" s="112"/>
      <c r="J894" s="113"/>
      <c r="K894" s="114"/>
    </row>
    <row r="895" spans="1:11" ht="15" x14ac:dyDescent="0.2">
      <c r="A895" s="40"/>
      <c r="B895" s="74" t="s">
        <v>45</v>
      </c>
      <c r="C895" s="41" t="s">
        <v>184</v>
      </c>
      <c r="D895" s="75">
        <v>85</v>
      </c>
      <c r="E895" s="76" t="s">
        <v>13</v>
      </c>
      <c r="F895" s="62"/>
      <c r="G895" s="43"/>
      <c r="H895" s="44">
        <f t="shared" ref="H895:H904" si="548">SUM(F895,G895)*D895</f>
        <v>0</v>
      </c>
      <c r="I895" s="112">
        <f t="shared" ref="I895:I904" si="549">TRUNC(F895*(1+$K$4),2)</f>
        <v>0</v>
      </c>
      <c r="J895" s="113">
        <f t="shared" ref="J895:J904" si="550">TRUNC(G895*(1+$K$4),2)</f>
        <v>0</v>
      </c>
      <c r="K895" s="114">
        <f t="shared" ref="K895:K904" si="551">SUM(I895:J895)*D895</f>
        <v>0</v>
      </c>
    </row>
    <row r="896" spans="1:11" ht="45" x14ac:dyDescent="0.2">
      <c r="A896" s="40"/>
      <c r="B896" s="74" t="s">
        <v>11</v>
      </c>
      <c r="C896" s="41" t="s">
        <v>167</v>
      </c>
      <c r="D896" s="75">
        <v>1</v>
      </c>
      <c r="E896" s="76" t="s">
        <v>4</v>
      </c>
      <c r="F896" s="62"/>
      <c r="G896" s="43"/>
      <c r="H896" s="44">
        <f t="shared" si="548"/>
        <v>0</v>
      </c>
      <c r="I896" s="112">
        <f t="shared" si="549"/>
        <v>0</v>
      </c>
      <c r="J896" s="113">
        <f t="shared" si="550"/>
        <v>0</v>
      </c>
      <c r="K896" s="114">
        <f t="shared" si="551"/>
        <v>0</v>
      </c>
    </row>
    <row r="897" spans="1:11" ht="15" x14ac:dyDescent="0.2">
      <c r="A897" s="40"/>
      <c r="B897" s="74" t="s">
        <v>24</v>
      </c>
      <c r="C897" s="41" t="s">
        <v>210</v>
      </c>
      <c r="D897" s="75">
        <v>45</v>
      </c>
      <c r="E897" s="76" t="s">
        <v>13</v>
      </c>
      <c r="F897" s="43"/>
      <c r="G897" s="43"/>
      <c r="H897" s="44">
        <f t="shared" si="548"/>
        <v>0</v>
      </c>
      <c r="I897" s="112">
        <f t="shared" si="549"/>
        <v>0</v>
      </c>
      <c r="J897" s="113">
        <f t="shared" si="550"/>
        <v>0</v>
      </c>
      <c r="K897" s="114">
        <f t="shared" si="551"/>
        <v>0</v>
      </c>
    </row>
    <row r="898" spans="1:11" ht="15" x14ac:dyDescent="0.2">
      <c r="A898" s="40"/>
      <c r="B898" s="74" t="s">
        <v>26</v>
      </c>
      <c r="C898" s="41" t="s">
        <v>185</v>
      </c>
      <c r="D898" s="75">
        <v>6</v>
      </c>
      <c r="E898" s="76" t="s">
        <v>4</v>
      </c>
      <c r="F898" s="62"/>
      <c r="G898" s="43"/>
      <c r="H898" s="44">
        <f t="shared" si="548"/>
        <v>0</v>
      </c>
      <c r="I898" s="112">
        <f t="shared" si="549"/>
        <v>0</v>
      </c>
      <c r="J898" s="113">
        <f t="shared" si="550"/>
        <v>0</v>
      </c>
      <c r="K898" s="114">
        <f t="shared" si="551"/>
        <v>0</v>
      </c>
    </row>
    <row r="899" spans="1:11" ht="15" x14ac:dyDescent="0.2">
      <c r="A899" s="40"/>
      <c r="B899" s="74" t="s">
        <v>25</v>
      </c>
      <c r="C899" s="41" t="s">
        <v>159</v>
      </c>
      <c r="D899" s="75">
        <v>1</v>
      </c>
      <c r="E899" s="76" t="s">
        <v>4</v>
      </c>
      <c r="F899" s="62"/>
      <c r="G899" s="43"/>
      <c r="H899" s="44">
        <f t="shared" si="548"/>
        <v>0</v>
      </c>
      <c r="I899" s="112">
        <f t="shared" si="549"/>
        <v>0</v>
      </c>
      <c r="J899" s="113">
        <f t="shared" si="550"/>
        <v>0</v>
      </c>
      <c r="K899" s="114">
        <f t="shared" si="551"/>
        <v>0</v>
      </c>
    </row>
    <row r="900" spans="1:11" ht="30" x14ac:dyDescent="0.2">
      <c r="A900" s="40"/>
      <c r="B900" s="74" t="s">
        <v>27</v>
      </c>
      <c r="C900" s="41" t="s">
        <v>160</v>
      </c>
      <c r="D900" s="75">
        <v>1</v>
      </c>
      <c r="E900" s="76" t="s">
        <v>169</v>
      </c>
      <c r="F900" s="62"/>
      <c r="G900" s="43"/>
      <c r="H900" s="44">
        <f t="shared" si="548"/>
        <v>0</v>
      </c>
      <c r="I900" s="112">
        <f t="shared" si="549"/>
        <v>0</v>
      </c>
      <c r="J900" s="113">
        <f t="shared" si="550"/>
        <v>0</v>
      </c>
      <c r="K900" s="114">
        <f t="shared" si="551"/>
        <v>0</v>
      </c>
    </row>
    <row r="901" spans="1:11" ht="30" x14ac:dyDescent="0.2">
      <c r="A901" s="40"/>
      <c r="B901" s="74" t="s">
        <v>29</v>
      </c>
      <c r="C901" s="41" t="s">
        <v>161</v>
      </c>
      <c r="D901" s="75">
        <v>21</v>
      </c>
      <c r="E901" s="76" t="s">
        <v>13</v>
      </c>
      <c r="F901" s="62"/>
      <c r="G901" s="43"/>
      <c r="H901" s="44">
        <f t="shared" si="548"/>
        <v>0</v>
      </c>
      <c r="I901" s="112">
        <f t="shared" si="549"/>
        <v>0</v>
      </c>
      <c r="J901" s="113">
        <f t="shared" si="550"/>
        <v>0</v>
      </c>
      <c r="K901" s="114">
        <f t="shared" si="551"/>
        <v>0</v>
      </c>
    </row>
    <row r="902" spans="1:11" ht="75" x14ac:dyDescent="0.2">
      <c r="A902" s="40"/>
      <c r="B902" s="74" t="s">
        <v>30</v>
      </c>
      <c r="C902" s="41" t="s">
        <v>162</v>
      </c>
      <c r="D902" s="75">
        <v>12</v>
      </c>
      <c r="E902" s="76" t="s">
        <v>13</v>
      </c>
      <c r="F902" s="62"/>
      <c r="G902" s="43"/>
      <c r="H902" s="44">
        <f t="shared" si="548"/>
        <v>0</v>
      </c>
      <c r="I902" s="112">
        <f t="shared" si="549"/>
        <v>0</v>
      </c>
      <c r="J902" s="113">
        <f t="shared" si="550"/>
        <v>0</v>
      </c>
      <c r="K902" s="114">
        <f t="shared" si="551"/>
        <v>0</v>
      </c>
    </row>
    <row r="903" spans="1:11" ht="30" x14ac:dyDescent="0.2">
      <c r="A903" s="40"/>
      <c r="B903" s="74" t="s">
        <v>31</v>
      </c>
      <c r="C903" s="41" t="s">
        <v>211</v>
      </c>
      <c r="D903" s="75">
        <v>1</v>
      </c>
      <c r="E903" s="76" t="s">
        <v>169</v>
      </c>
      <c r="F903" s="43"/>
      <c r="G903" s="43"/>
      <c r="H903" s="44">
        <f t="shared" si="548"/>
        <v>0</v>
      </c>
      <c r="I903" s="112">
        <f t="shared" si="549"/>
        <v>0</v>
      </c>
      <c r="J903" s="113">
        <f t="shared" si="550"/>
        <v>0</v>
      </c>
      <c r="K903" s="114">
        <f t="shared" si="551"/>
        <v>0</v>
      </c>
    </row>
    <row r="904" spans="1:11" ht="15" x14ac:dyDescent="0.2">
      <c r="A904" s="40"/>
      <c r="B904" s="74" t="s">
        <v>28</v>
      </c>
      <c r="C904" s="41" t="s">
        <v>163</v>
      </c>
      <c r="D904" s="75">
        <v>1</v>
      </c>
      <c r="E904" s="76" t="s">
        <v>4</v>
      </c>
      <c r="F904" s="43"/>
      <c r="G904" s="43"/>
      <c r="H904" s="44">
        <f t="shared" si="548"/>
        <v>0</v>
      </c>
      <c r="I904" s="112">
        <f t="shared" si="549"/>
        <v>0</v>
      </c>
      <c r="J904" s="113">
        <f t="shared" si="550"/>
        <v>0</v>
      </c>
      <c r="K904" s="114">
        <f t="shared" si="551"/>
        <v>0</v>
      </c>
    </row>
    <row r="905" spans="1:11" ht="15.75" thickBot="1" x14ac:dyDescent="0.25">
      <c r="A905" s="63"/>
      <c r="B905" s="64"/>
      <c r="C905" s="65" t="s">
        <v>49</v>
      </c>
      <c r="D905" s="66"/>
      <c r="E905" s="65"/>
      <c r="F905" s="67">
        <f>SUMPRODUCT(D895:D904,F895:F904)</f>
        <v>0</v>
      </c>
      <c r="G905" s="67">
        <f>SUMPRODUCT(D895:D904,G895:G904)</f>
        <v>0</v>
      </c>
      <c r="H905" s="68">
        <f>SUM(H895:H904)</f>
        <v>0</v>
      </c>
      <c r="I905" s="67">
        <f>SUMPRODUCT(D895:D904,I895:I904)</f>
        <v>0</v>
      </c>
      <c r="J905" s="67">
        <f>SUMPRODUCT(D895:D904,J895:J904)</f>
        <v>0</v>
      </c>
      <c r="K905" s="68">
        <f>SUM(K895:K904)</f>
        <v>0</v>
      </c>
    </row>
    <row r="906" spans="1:11" ht="15.75" thickBot="1" x14ac:dyDescent="0.25">
      <c r="A906" s="85"/>
      <c r="B906" s="86"/>
      <c r="C906" s="87" t="s">
        <v>109</v>
      </c>
      <c r="D906" s="88"/>
      <c r="E906" s="87"/>
      <c r="F906" s="89" t="e">
        <f>F905+F891+F888</f>
        <v>#VALUE!</v>
      </c>
      <c r="G906" s="89" t="e">
        <f t="shared" ref="G906" si="552">G905+G891+G888</f>
        <v>#VALUE!</v>
      </c>
      <c r="H906" s="89">
        <f t="shared" ref="H906" si="553">H905+H891+H888</f>
        <v>0</v>
      </c>
      <c r="I906" s="89">
        <f t="shared" ref="I906" si="554">I905+I891+I888</f>
        <v>0</v>
      </c>
      <c r="J906" s="89">
        <f t="shared" ref="J906" si="555">J905+J891+J888</f>
        <v>0</v>
      </c>
      <c r="K906" s="89">
        <f t="shared" ref="K906" si="556">K905+K891+K888</f>
        <v>0</v>
      </c>
    </row>
    <row r="907" spans="1:11" ht="15" x14ac:dyDescent="0.2">
      <c r="A907" s="81"/>
      <c r="B907" s="82"/>
      <c r="C907" s="134" t="s">
        <v>111</v>
      </c>
      <c r="D907" s="134"/>
      <c r="E907" s="134"/>
      <c r="F907" s="134"/>
      <c r="G907" s="134"/>
      <c r="H907" s="135"/>
      <c r="I907" s="83"/>
      <c r="J907" s="83"/>
      <c r="K907" s="84"/>
    </row>
    <row r="908" spans="1:11" ht="15" x14ac:dyDescent="0.2">
      <c r="A908" s="23"/>
      <c r="B908" s="24" t="s">
        <v>33</v>
      </c>
      <c r="C908" s="25" t="s">
        <v>48</v>
      </c>
      <c r="D908" s="26"/>
      <c r="E908" s="25"/>
      <c r="F908" s="27"/>
      <c r="G908" s="28"/>
      <c r="H908" s="29"/>
      <c r="I908" s="30"/>
      <c r="J908" s="31"/>
      <c r="K908" s="32"/>
    </row>
    <row r="909" spans="1:11" ht="15" x14ac:dyDescent="0.2">
      <c r="A909" s="33"/>
      <c r="B909" s="34" t="s">
        <v>34</v>
      </c>
      <c r="C909" s="35" t="s">
        <v>35</v>
      </c>
      <c r="D909" s="36"/>
      <c r="E909" s="35"/>
      <c r="F909" s="37"/>
      <c r="G909" s="37"/>
      <c r="H909" s="38"/>
      <c r="I909" s="39"/>
      <c r="J909" s="37"/>
      <c r="K909" s="38"/>
    </row>
    <row r="910" spans="1:11" ht="15" x14ac:dyDescent="0.2">
      <c r="A910" s="40"/>
      <c r="B910" s="74" t="s">
        <v>10</v>
      </c>
      <c r="C910" s="41" t="s">
        <v>149</v>
      </c>
      <c r="D910" s="75">
        <v>1</v>
      </c>
      <c r="E910" s="76" t="s">
        <v>4</v>
      </c>
      <c r="F910" s="42" t="s">
        <v>23</v>
      </c>
      <c r="G910" s="43"/>
      <c r="H910" s="44">
        <f t="shared" ref="H910:H911" si="557">SUM(F910,G910)*D910</f>
        <v>0</v>
      </c>
      <c r="I910" s="112" t="s">
        <v>23</v>
      </c>
      <c r="J910" s="113">
        <f>TRUNC(G910*(1+$K$4),2)</f>
        <v>0</v>
      </c>
      <c r="K910" s="114">
        <f t="shared" ref="K910:K911" si="558">SUM(I910:J910)*D910</f>
        <v>0</v>
      </c>
    </row>
    <row r="911" spans="1:11" ht="45" x14ac:dyDescent="0.2">
      <c r="A911" s="40"/>
      <c r="B911" s="74" t="s">
        <v>11</v>
      </c>
      <c r="C911" s="41" t="s">
        <v>208</v>
      </c>
      <c r="D911" s="75">
        <v>5</v>
      </c>
      <c r="E911" s="76" t="s">
        <v>37</v>
      </c>
      <c r="F911" s="42" t="s">
        <v>23</v>
      </c>
      <c r="G911" s="43"/>
      <c r="H911" s="44">
        <f t="shared" si="557"/>
        <v>0</v>
      </c>
      <c r="I911" s="112" t="s">
        <v>23</v>
      </c>
      <c r="J911" s="113">
        <f t="shared" ref="J911" si="559">TRUNC(G911*(1+$K$4),2)</f>
        <v>0</v>
      </c>
      <c r="K911" s="114">
        <f t="shared" si="558"/>
        <v>0</v>
      </c>
    </row>
    <row r="912" spans="1:11" ht="15" x14ac:dyDescent="0.2">
      <c r="A912" s="33"/>
      <c r="B912" s="34" t="s">
        <v>38</v>
      </c>
      <c r="C912" s="35" t="s">
        <v>151</v>
      </c>
      <c r="D912" s="36"/>
      <c r="E912" s="35"/>
      <c r="F912" s="37"/>
      <c r="G912" s="37"/>
      <c r="H912" s="38"/>
      <c r="I912" s="39"/>
      <c r="J912" s="37"/>
      <c r="K912" s="38"/>
    </row>
    <row r="913" spans="1:11" ht="30" x14ac:dyDescent="0.2">
      <c r="A913" s="40"/>
      <c r="B913" s="74" t="s">
        <v>12</v>
      </c>
      <c r="C913" s="41" t="s">
        <v>164</v>
      </c>
      <c r="D913" s="75">
        <v>35</v>
      </c>
      <c r="E913" s="76" t="s">
        <v>36</v>
      </c>
      <c r="F913" s="62"/>
      <c r="G913" s="43"/>
      <c r="H913" s="44">
        <f t="shared" ref="H913:H920" si="560">SUM(F913,G913)*D913</f>
        <v>0</v>
      </c>
      <c r="I913" s="113">
        <f t="shared" ref="I913:I920" si="561">TRUNC(F913*(1+$K$4),2)</f>
        <v>0</v>
      </c>
      <c r="J913" s="113">
        <f t="shared" ref="J913:J920" si="562">TRUNC(G913*(1+$K$4),2)</f>
        <v>0</v>
      </c>
      <c r="K913" s="114">
        <f t="shared" ref="K913:K920" si="563">SUM(I913:J913)*D913</f>
        <v>0</v>
      </c>
    </row>
    <row r="914" spans="1:11" ht="15" x14ac:dyDescent="0.2">
      <c r="A914" s="40"/>
      <c r="B914" s="74" t="s">
        <v>14</v>
      </c>
      <c r="C914" s="41" t="s">
        <v>209</v>
      </c>
      <c r="D914" s="75">
        <v>72</v>
      </c>
      <c r="E914" s="76" t="s">
        <v>13</v>
      </c>
      <c r="F914" s="62"/>
      <c r="G914" s="43"/>
      <c r="H914" s="44">
        <f t="shared" si="560"/>
        <v>0</v>
      </c>
      <c r="I914" s="113">
        <f t="shared" si="561"/>
        <v>0</v>
      </c>
      <c r="J914" s="113">
        <f t="shared" si="562"/>
        <v>0</v>
      </c>
      <c r="K914" s="114">
        <f t="shared" si="563"/>
        <v>0</v>
      </c>
    </row>
    <row r="915" spans="1:11" ht="15" x14ac:dyDescent="0.2">
      <c r="A915" s="40"/>
      <c r="B915" s="74" t="s">
        <v>15</v>
      </c>
      <c r="C915" s="41" t="s">
        <v>152</v>
      </c>
      <c r="D915" s="75">
        <v>4</v>
      </c>
      <c r="E915" s="76" t="s">
        <v>36</v>
      </c>
      <c r="F915" s="62"/>
      <c r="G915" s="43"/>
      <c r="H915" s="44">
        <f t="shared" si="560"/>
        <v>0</v>
      </c>
      <c r="I915" s="113">
        <f t="shared" si="561"/>
        <v>0</v>
      </c>
      <c r="J915" s="113">
        <f t="shared" si="562"/>
        <v>0</v>
      </c>
      <c r="K915" s="114">
        <f t="shared" si="563"/>
        <v>0</v>
      </c>
    </row>
    <row r="916" spans="1:11" ht="15" x14ac:dyDescent="0.2">
      <c r="A916" s="40"/>
      <c r="B916" s="74" t="s">
        <v>16</v>
      </c>
      <c r="C916" s="41" t="s">
        <v>153</v>
      </c>
      <c r="D916" s="75">
        <v>16</v>
      </c>
      <c r="E916" s="76" t="s">
        <v>4</v>
      </c>
      <c r="F916" s="62"/>
      <c r="G916" s="43"/>
      <c r="H916" s="44">
        <f t="shared" si="560"/>
        <v>0</v>
      </c>
      <c r="I916" s="113">
        <f t="shared" si="561"/>
        <v>0</v>
      </c>
      <c r="J916" s="113">
        <f t="shared" si="562"/>
        <v>0</v>
      </c>
      <c r="K916" s="114">
        <f t="shared" si="563"/>
        <v>0</v>
      </c>
    </row>
    <row r="917" spans="1:11" ht="30" x14ac:dyDescent="0.2">
      <c r="A917" s="40"/>
      <c r="B917" s="74" t="s">
        <v>17</v>
      </c>
      <c r="C917" s="41" t="s">
        <v>154</v>
      </c>
      <c r="D917" s="75">
        <v>4</v>
      </c>
      <c r="E917" s="76" t="s">
        <v>4</v>
      </c>
      <c r="F917" s="62"/>
      <c r="G917" s="43"/>
      <c r="H917" s="44">
        <f t="shared" si="560"/>
        <v>0</v>
      </c>
      <c r="I917" s="113">
        <f t="shared" si="561"/>
        <v>0</v>
      </c>
      <c r="J917" s="113">
        <f t="shared" si="562"/>
        <v>0</v>
      </c>
      <c r="K917" s="114">
        <f t="shared" si="563"/>
        <v>0</v>
      </c>
    </row>
    <row r="918" spans="1:11" ht="15" x14ac:dyDescent="0.2">
      <c r="A918" s="40"/>
      <c r="B918" s="74" t="s">
        <v>39</v>
      </c>
      <c r="C918" s="41" t="s">
        <v>250</v>
      </c>
      <c r="D918" s="75">
        <v>2</v>
      </c>
      <c r="E918" s="76" t="s">
        <v>4</v>
      </c>
      <c r="F918" s="62"/>
      <c r="G918" s="43"/>
      <c r="H918" s="44">
        <f t="shared" si="560"/>
        <v>0</v>
      </c>
      <c r="I918" s="113">
        <f t="shared" si="561"/>
        <v>0</v>
      </c>
      <c r="J918" s="113">
        <f t="shared" si="562"/>
        <v>0</v>
      </c>
      <c r="K918" s="114">
        <f t="shared" si="563"/>
        <v>0</v>
      </c>
    </row>
    <row r="919" spans="1:11" ht="15" x14ac:dyDescent="0.2">
      <c r="A919" s="40"/>
      <c r="B919" s="74" t="s">
        <v>40</v>
      </c>
      <c r="C919" s="41" t="s">
        <v>46</v>
      </c>
      <c r="D919" s="75">
        <v>35</v>
      </c>
      <c r="E919" s="76" t="s">
        <v>36</v>
      </c>
      <c r="F919" s="43"/>
      <c r="G919" s="43"/>
      <c r="H919" s="44">
        <f t="shared" si="560"/>
        <v>0</v>
      </c>
      <c r="I919" s="113">
        <f t="shared" si="561"/>
        <v>0</v>
      </c>
      <c r="J919" s="113">
        <f t="shared" si="562"/>
        <v>0</v>
      </c>
      <c r="K919" s="114">
        <f t="shared" si="563"/>
        <v>0</v>
      </c>
    </row>
    <row r="920" spans="1:11" ht="15" x14ac:dyDescent="0.2">
      <c r="A920" s="45"/>
      <c r="B920" s="46" t="s">
        <v>41</v>
      </c>
      <c r="C920" s="47" t="s">
        <v>47</v>
      </c>
      <c r="D920" s="48">
        <v>35</v>
      </c>
      <c r="E920" s="49" t="s">
        <v>36</v>
      </c>
      <c r="F920" s="50"/>
      <c r="G920" s="50"/>
      <c r="H920" s="44">
        <f t="shared" si="560"/>
        <v>0</v>
      </c>
      <c r="I920" s="113">
        <f t="shared" si="561"/>
        <v>0</v>
      </c>
      <c r="J920" s="113">
        <f t="shared" si="562"/>
        <v>0</v>
      </c>
      <c r="K920" s="114">
        <f t="shared" si="563"/>
        <v>0</v>
      </c>
    </row>
    <row r="921" spans="1:11" ht="15" x14ac:dyDescent="0.2">
      <c r="A921" s="21"/>
      <c r="B921" s="22"/>
      <c r="C921" s="51" t="s">
        <v>42</v>
      </c>
      <c r="D921" s="52"/>
      <c r="E921" s="51"/>
      <c r="F921" s="53">
        <f>SUMPRODUCT(D910:D920,F910:F920)</f>
        <v>0</v>
      </c>
      <c r="G921" s="53">
        <f>SUMPRODUCT(D910:D920,G910:G920)</f>
        <v>0</v>
      </c>
      <c r="H921" s="54">
        <f>SUM(H910:H920)</f>
        <v>0</v>
      </c>
      <c r="I921" s="53">
        <f>SUMPRODUCT(D910:D920,I910:I920)</f>
        <v>0</v>
      </c>
      <c r="J921" s="53">
        <f>SUMPRODUCT(D910:D920,J910:J920)</f>
        <v>0</v>
      </c>
      <c r="K921" s="54">
        <f>SUM(K910:K920)</f>
        <v>0</v>
      </c>
    </row>
    <row r="922" spans="1:11" ht="15" x14ac:dyDescent="0.2">
      <c r="A922" s="56"/>
      <c r="B922" s="24" t="s">
        <v>43</v>
      </c>
      <c r="C922" s="25" t="s">
        <v>155</v>
      </c>
      <c r="D922" s="26"/>
      <c r="E922" s="25"/>
      <c r="F922" s="27"/>
      <c r="G922" s="57"/>
      <c r="H922" s="58"/>
      <c r="I922" s="59"/>
      <c r="J922" s="60"/>
      <c r="K922" s="61"/>
    </row>
    <row r="923" spans="1:11" ht="75" x14ac:dyDescent="0.2">
      <c r="A923" s="33"/>
      <c r="B923" s="74">
        <v>1</v>
      </c>
      <c r="C923" s="41" t="s">
        <v>234</v>
      </c>
      <c r="D923" s="75">
        <v>9</v>
      </c>
      <c r="E923" s="76" t="s">
        <v>36</v>
      </c>
      <c r="F923" s="43"/>
      <c r="G923" s="43"/>
      <c r="H923" s="44">
        <f t="shared" ref="H923" si="564">SUM(F923,G923)*D923</f>
        <v>0</v>
      </c>
      <c r="I923" s="113">
        <f t="shared" ref="I923" si="565">TRUNC(F923*(1+$K$4),2)</f>
        <v>0</v>
      </c>
      <c r="J923" s="113">
        <f t="shared" ref="J923" si="566">TRUNC(G923*(1+$K$4),2)</f>
        <v>0</v>
      </c>
      <c r="K923" s="114">
        <f t="shared" ref="K923" si="567">SUM(I923:J923)*D923</f>
        <v>0</v>
      </c>
    </row>
    <row r="924" spans="1:11" ht="15" x14ac:dyDescent="0.2">
      <c r="A924" s="21"/>
      <c r="B924" s="22"/>
      <c r="C924" s="51" t="s">
        <v>168</v>
      </c>
      <c r="D924" s="52"/>
      <c r="E924" s="51"/>
      <c r="F924" s="53" t="e">
        <f>SUMPRODUCT(D923,F923)</f>
        <v>#VALUE!</v>
      </c>
      <c r="G924" s="53" t="e">
        <f>SUMPRODUCT(D923,G923)</f>
        <v>#VALUE!</v>
      </c>
      <c r="H924" s="54">
        <f>H923</f>
        <v>0</v>
      </c>
      <c r="I924" s="53">
        <f>SUMPRODUCT(D923,I923)</f>
        <v>0</v>
      </c>
      <c r="J924" s="53">
        <f>SUMPRODUCT(D923,J923)</f>
        <v>0</v>
      </c>
      <c r="K924" s="54">
        <f>K923</f>
        <v>0</v>
      </c>
    </row>
    <row r="925" spans="1:11" ht="15" x14ac:dyDescent="0.2">
      <c r="A925" s="56"/>
      <c r="B925" s="24" t="s">
        <v>44</v>
      </c>
      <c r="C925" s="25" t="s">
        <v>156</v>
      </c>
      <c r="D925" s="26"/>
      <c r="E925" s="25"/>
      <c r="F925" s="27"/>
      <c r="G925" s="57"/>
      <c r="H925" s="58"/>
      <c r="I925" s="59"/>
      <c r="J925" s="60"/>
      <c r="K925" s="61"/>
    </row>
    <row r="926" spans="1:11" ht="15" x14ac:dyDescent="0.2">
      <c r="A926" s="33"/>
      <c r="B926" s="34">
        <v>1</v>
      </c>
      <c r="C926" s="35" t="s">
        <v>157</v>
      </c>
      <c r="D926" s="36"/>
      <c r="E926" s="35"/>
      <c r="F926" s="37"/>
      <c r="G926" s="37"/>
      <c r="H926" s="38"/>
      <c r="I926" s="55"/>
      <c r="J926" s="37"/>
      <c r="K926" s="38"/>
    </row>
    <row r="927" spans="1:11" ht="30" x14ac:dyDescent="0.2">
      <c r="A927" s="40"/>
      <c r="B927" s="74" t="s">
        <v>10</v>
      </c>
      <c r="C927" s="41" t="s">
        <v>158</v>
      </c>
      <c r="D927" s="75"/>
      <c r="E927" s="76"/>
      <c r="F927" s="42"/>
      <c r="G927" s="111"/>
      <c r="H927" s="44"/>
      <c r="I927" s="112"/>
      <c r="J927" s="113"/>
      <c r="K927" s="114"/>
    </row>
    <row r="928" spans="1:11" ht="15" x14ac:dyDescent="0.2">
      <c r="A928" s="40"/>
      <c r="B928" s="74" t="s">
        <v>45</v>
      </c>
      <c r="C928" s="41" t="s">
        <v>184</v>
      </c>
      <c r="D928" s="75">
        <v>78</v>
      </c>
      <c r="E928" s="76" t="s">
        <v>13</v>
      </c>
      <c r="F928" s="62"/>
      <c r="G928" s="43"/>
      <c r="H928" s="44">
        <f t="shared" ref="H928:H937" si="568">SUM(F928,G928)*D928</f>
        <v>0</v>
      </c>
      <c r="I928" s="112">
        <f t="shared" ref="I928:I937" si="569">TRUNC(F928*(1+$K$4),2)</f>
        <v>0</v>
      </c>
      <c r="J928" s="113">
        <f t="shared" ref="J928:J937" si="570">TRUNC(G928*(1+$K$4),2)</f>
        <v>0</v>
      </c>
      <c r="K928" s="114">
        <f t="shared" ref="K928:K937" si="571">SUM(I928:J928)*D928</f>
        <v>0</v>
      </c>
    </row>
    <row r="929" spans="1:11" ht="45" x14ac:dyDescent="0.2">
      <c r="A929" s="40"/>
      <c r="B929" s="74" t="s">
        <v>11</v>
      </c>
      <c r="C929" s="41" t="s">
        <v>167</v>
      </c>
      <c r="D929" s="75">
        <v>1</v>
      </c>
      <c r="E929" s="76" t="s">
        <v>4</v>
      </c>
      <c r="F929" s="62"/>
      <c r="G929" s="43"/>
      <c r="H929" s="44">
        <f t="shared" si="568"/>
        <v>0</v>
      </c>
      <c r="I929" s="112">
        <f t="shared" si="569"/>
        <v>0</v>
      </c>
      <c r="J929" s="113">
        <f t="shared" si="570"/>
        <v>0</v>
      </c>
      <c r="K929" s="114">
        <f t="shared" si="571"/>
        <v>0</v>
      </c>
    </row>
    <row r="930" spans="1:11" ht="15" x14ac:dyDescent="0.2">
      <c r="A930" s="40"/>
      <c r="B930" s="74" t="s">
        <v>24</v>
      </c>
      <c r="C930" s="41" t="s">
        <v>210</v>
      </c>
      <c r="D930" s="75">
        <v>58</v>
      </c>
      <c r="E930" s="76" t="s">
        <v>13</v>
      </c>
      <c r="F930" s="43"/>
      <c r="G930" s="43"/>
      <c r="H930" s="44">
        <f t="shared" si="568"/>
        <v>0</v>
      </c>
      <c r="I930" s="112">
        <f t="shared" si="569"/>
        <v>0</v>
      </c>
      <c r="J930" s="113">
        <f t="shared" si="570"/>
        <v>0</v>
      </c>
      <c r="K930" s="114">
        <f t="shared" si="571"/>
        <v>0</v>
      </c>
    </row>
    <row r="931" spans="1:11" ht="15" x14ac:dyDescent="0.2">
      <c r="A931" s="40"/>
      <c r="B931" s="74" t="s">
        <v>26</v>
      </c>
      <c r="C931" s="41" t="s">
        <v>185</v>
      </c>
      <c r="D931" s="75">
        <v>8</v>
      </c>
      <c r="E931" s="76" t="s">
        <v>4</v>
      </c>
      <c r="F931" s="62"/>
      <c r="G931" s="43"/>
      <c r="H931" s="44">
        <f t="shared" si="568"/>
        <v>0</v>
      </c>
      <c r="I931" s="112">
        <f t="shared" si="569"/>
        <v>0</v>
      </c>
      <c r="J931" s="113">
        <f t="shared" si="570"/>
        <v>0</v>
      </c>
      <c r="K931" s="114">
        <f t="shared" si="571"/>
        <v>0</v>
      </c>
    </row>
    <row r="932" spans="1:11" ht="15" x14ac:dyDescent="0.2">
      <c r="A932" s="40"/>
      <c r="B932" s="74" t="s">
        <v>25</v>
      </c>
      <c r="C932" s="41" t="s">
        <v>159</v>
      </c>
      <c r="D932" s="75">
        <v>1</v>
      </c>
      <c r="E932" s="76" t="s">
        <v>4</v>
      </c>
      <c r="F932" s="62"/>
      <c r="G932" s="43"/>
      <c r="H932" s="44">
        <f t="shared" si="568"/>
        <v>0</v>
      </c>
      <c r="I932" s="112">
        <f t="shared" si="569"/>
        <v>0</v>
      </c>
      <c r="J932" s="113">
        <f t="shared" si="570"/>
        <v>0</v>
      </c>
      <c r="K932" s="114">
        <f t="shared" si="571"/>
        <v>0</v>
      </c>
    </row>
    <row r="933" spans="1:11" ht="30" x14ac:dyDescent="0.2">
      <c r="A933" s="40"/>
      <c r="B933" s="74" t="s">
        <v>27</v>
      </c>
      <c r="C933" s="41" t="s">
        <v>160</v>
      </c>
      <c r="D933" s="75">
        <v>1</v>
      </c>
      <c r="E933" s="76" t="s">
        <v>169</v>
      </c>
      <c r="F933" s="62"/>
      <c r="G933" s="43"/>
      <c r="H933" s="44">
        <f t="shared" si="568"/>
        <v>0</v>
      </c>
      <c r="I933" s="112">
        <f t="shared" si="569"/>
        <v>0</v>
      </c>
      <c r="J933" s="113">
        <f t="shared" si="570"/>
        <v>0</v>
      </c>
      <c r="K933" s="114">
        <f t="shared" si="571"/>
        <v>0</v>
      </c>
    </row>
    <row r="934" spans="1:11" ht="30" x14ac:dyDescent="0.2">
      <c r="A934" s="40"/>
      <c r="B934" s="74" t="s">
        <v>29</v>
      </c>
      <c r="C934" s="41" t="s">
        <v>161</v>
      </c>
      <c r="D934" s="75">
        <v>17</v>
      </c>
      <c r="E934" s="76" t="s">
        <v>13</v>
      </c>
      <c r="F934" s="62"/>
      <c r="G934" s="43"/>
      <c r="H934" s="44">
        <f t="shared" si="568"/>
        <v>0</v>
      </c>
      <c r="I934" s="112">
        <f t="shared" si="569"/>
        <v>0</v>
      </c>
      <c r="J934" s="113">
        <f t="shared" si="570"/>
        <v>0</v>
      </c>
      <c r="K934" s="114">
        <f t="shared" si="571"/>
        <v>0</v>
      </c>
    </row>
    <row r="935" spans="1:11" ht="75" x14ac:dyDescent="0.2">
      <c r="A935" s="40"/>
      <c r="B935" s="74" t="s">
        <v>30</v>
      </c>
      <c r="C935" s="41" t="s">
        <v>162</v>
      </c>
      <c r="D935" s="75">
        <v>27</v>
      </c>
      <c r="E935" s="76" t="s">
        <v>13</v>
      </c>
      <c r="F935" s="62"/>
      <c r="G935" s="43"/>
      <c r="H935" s="44">
        <f t="shared" si="568"/>
        <v>0</v>
      </c>
      <c r="I935" s="112">
        <f t="shared" si="569"/>
        <v>0</v>
      </c>
      <c r="J935" s="113">
        <f t="shared" si="570"/>
        <v>0</v>
      </c>
      <c r="K935" s="114">
        <f t="shared" si="571"/>
        <v>0</v>
      </c>
    </row>
    <row r="936" spans="1:11" ht="30" x14ac:dyDescent="0.2">
      <c r="A936" s="40"/>
      <c r="B936" s="74" t="s">
        <v>31</v>
      </c>
      <c r="C936" s="41" t="s">
        <v>211</v>
      </c>
      <c r="D936" s="75">
        <v>1</v>
      </c>
      <c r="E936" s="76" t="s">
        <v>169</v>
      </c>
      <c r="F936" s="43"/>
      <c r="G936" s="43"/>
      <c r="H936" s="44">
        <f t="shared" si="568"/>
        <v>0</v>
      </c>
      <c r="I936" s="112">
        <f t="shared" si="569"/>
        <v>0</v>
      </c>
      <c r="J936" s="113">
        <f t="shared" si="570"/>
        <v>0</v>
      </c>
      <c r="K936" s="114">
        <f t="shared" si="571"/>
        <v>0</v>
      </c>
    </row>
    <row r="937" spans="1:11" ht="15" x14ac:dyDescent="0.2">
      <c r="A937" s="40"/>
      <c r="B937" s="74" t="s">
        <v>28</v>
      </c>
      <c r="C937" s="41" t="s">
        <v>163</v>
      </c>
      <c r="D937" s="75">
        <v>1</v>
      </c>
      <c r="E937" s="76" t="s">
        <v>4</v>
      </c>
      <c r="F937" s="43"/>
      <c r="G937" s="43"/>
      <c r="H937" s="44">
        <f t="shared" si="568"/>
        <v>0</v>
      </c>
      <c r="I937" s="112">
        <f t="shared" si="569"/>
        <v>0</v>
      </c>
      <c r="J937" s="113">
        <f t="shared" si="570"/>
        <v>0</v>
      </c>
      <c r="K937" s="114">
        <f t="shared" si="571"/>
        <v>0</v>
      </c>
    </row>
    <row r="938" spans="1:11" ht="15.75" thickBot="1" x14ac:dyDescent="0.25">
      <c r="A938" s="63"/>
      <c r="B938" s="64"/>
      <c r="C938" s="65" t="s">
        <v>49</v>
      </c>
      <c r="D938" s="66"/>
      <c r="E938" s="65"/>
      <c r="F938" s="67">
        <f>SUMPRODUCT(D928:D937,F928:F937)</f>
        <v>0</v>
      </c>
      <c r="G938" s="67">
        <f>SUMPRODUCT(D928:D937,G928:G937)</f>
        <v>0</v>
      </c>
      <c r="H938" s="68">
        <f>SUM(H928:H937)</f>
        <v>0</v>
      </c>
      <c r="I938" s="67">
        <f>SUMPRODUCT(D928:D937,I928:I937)</f>
        <v>0</v>
      </c>
      <c r="J938" s="67">
        <f>SUMPRODUCT(D928:D937,J928:J937)</f>
        <v>0</v>
      </c>
      <c r="K938" s="68">
        <f>SUM(K928:K937)</f>
        <v>0</v>
      </c>
    </row>
    <row r="939" spans="1:11" ht="15.75" thickBot="1" x14ac:dyDescent="0.25">
      <c r="A939" s="85"/>
      <c r="B939" s="86"/>
      <c r="C939" s="87" t="s">
        <v>112</v>
      </c>
      <c r="D939" s="88"/>
      <c r="E939" s="87"/>
      <c r="F939" s="89" t="e">
        <f>F938+F924+F921</f>
        <v>#VALUE!</v>
      </c>
      <c r="G939" s="89" t="e">
        <f t="shared" ref="G939:K939" si="572">G938+G924+G921</f>
        <v>#VALUE!</v>
      </c>
      <c r="H939" s="89">
        <f>H938+H924+H921</f>
        <v>0</v>
      </c>
      <c r="I939" s="89">
        <f t="shared" si="572"/>
        <v>0</v>
      </c>
      <c r="J939" s="89">
        <f t="shared" si="572"/>
        <v>0</v>
      </c>
      <c r="K939" s="89">
        <f t="shared" si="572"/>
        <v>0</v>
      </c>
    </row>
    <row r="940" spans="1:11" ht="15" x14ac:dyDescent="0.2">
      <c r="A940" s="81"/>
      <c r="B940" s="82"/>
      <c r="C940" s="134" t="s">
        <v>113</v>
      </c>
      <c r="D940" s="134"/>
      <c r="E940" s="134"/>
      <c r="F940" s="134"/>
      <c r="G940" s="134"/>
      <c r="H940" s="135"/>
      <c r="I940" s="83"/>
      <c r="J940" s="83"/>
      <c r="K940" s="84"/>
    </row>
    <row r="941" spans="1:11" ht="15" x14ac:dyDescent="0.2">
      <c r="A941" s="23"/>
      <c r="B941" s="24" t="s">
        <v>33</v>
      </c>
      <c r="C941" s="25" t="s">
        <v>48</v>
      </c>
      <c r="D941" s="26"/>
      <c r="E941" s="25"/>
      <c r="F941" s="27"/>
      <c r="G941" s="28"/>
      <c r="H941" s="29"/>
      <c r="I941" s="30"/>
      <c r="J941" s="31"/>
      <c r="K941" s="32"/>
    </row>
    <row r="942" spans="1:11" ht="15" x14ac:dyDescent="0.2">
      <c r="A942" s="33"/>
      <c r="B942" s="34" t="s">
        <v>34</v>
      </c>
      <c r="C942" s="35" t="s">
        <v>35</v>
      </c>
      <c r="D942" s="36"/>
      <c r="E942" s="35"/>
      <c r="F942" s="37"/>
      <c r="G942" s="37"/>
      <c r="H942" s="38"/>
      <c r="I942" s="39"/>
      <c r="J942" s="37"/>
      <c r="K942" s="38"/>
    </row>
    <row r="943" spans="1:11" ht="15" x14ac:dyDescent="0.2">
      <c r="A943" s="40"/>
      <c r="B943" s="74" t="s">
        <v>10</v>
      </c>
      <c r="C943" s="41" t="s">
        <v>149</v>
      </c>
      <c r="D943" s="75">
        <v>1</v>
      </c>
      <c r="E943" s="76" t="s">
        <v>4</v>
      </c>
      <c r="F943" s="42" t="s">
        <v>23</v>
      </c>
      <c r="G943" s="43"/>
      <c r="H943" s="44">
        <f t="shared" ref="H943:H944" si="573">SUM(F943,G943)*D943</f>
        <v>0</v>
      </c>
      <c r="I943" s="112" t="s">
        <v>23</v>
      </c>
      <c r="J943" s="113">
        <f>TRUNC(G943*(1+$K$4),2)</f>
        <v>0</v>
      </c>
      <c r="K943" s="114">
        <f t="shared" ref="K943:K944" si="574">SUM(I943:J943)*D943</f>
        <v>0</v>
      </c>
    </row>
    <row r="944" spans="1:11" ht="45" x14ac:dyDescent="0.2">
      <c r="A944" s="40"/>
      <c r="B944" s="74" t="s">
        <v>11</v>
      </c>
      <c r="C944" s="41" t="s">
        <v>208</v>
      </c>
      <c r="D944" s="75">
        <v>5</v>
      </c>
      <c r="E944" s="76" t="s">
        <v>37</v>
      </c>
      <c r="F944" s="42" t="s">
        <v>23</v>
      </c>
      <c r="G944" s="43"/>
      <c r="H944" s="44">
        <f t="shared" si="573"/>
        <v>0</v>
      </c>
      <c r="I944" s="112" t="s">
        <v>23</v>
      </c>
      <c r="J944" s="113">
        <f t="shared" ref="J944" si="575">TRUNC(G944*(1+$K$4),2)</f>
        <v>0</v>
      </c>
      <c r="K944" s="114">
        <f t="shared" si="574"/>
        <v>0</v>
      </c>
    </row>
    <row r="945" spans="1:11" ht="15" x14ac:dyDescent="0.2">
      <c r="A945" s="33"/>
      <c r="B945" s="34" t="s">
        <v>38</v>
      </c>
      <c r="C945" s="35" t="s">
        <v>151</v>
      </c>
      <c r="D945" s="36"/>
      <c r="E945" s="35"/>
      <c r="F945" s="37"/>
      <c r="G945" s="37"/>
      <c r="H945" s="38"/>
      <c r="I945" s="39"/>
      <c r="J945" s="37"/>
      <c r="K945" s="38"/>
    </row>
    <row r="946" spans="1:11" ht="30" x14ac:dyDescent="0.2">
      <c r="A946" s="40"/>
      <c r="B946" s="74" t="s">
        <v>12</v>
      </c>
      <c r="C946" s="41" t="s">
        <v>164</v>
      </c>
      <c r="D946" s="75">
        <v>33</v>
      </c>
      <c r="E946" s="76" t="s">
        <v>36</v>
      </c>
      <c r="F946" s="62"/>
      <c r="G946" s="43"/>
      <c r="H946" s="44">
        <f t="shared" ref="H946:H953" si="576">SUM(F946,G946)*D946</f>
        <v>0</v>
      </c>
      <c r="I946" s="113">
        <f t="shared" ref="I946:I953" si="577">TRUNC(F946*(1+$K$4),2)</f>
        <v>0</v>
      </c>
      <c r="J946" s="113">
        <f t="shared" ref="J946:J953" si="578">TRUNC(G946*(1+$K$4),2)</f>
        <v>0</v>
      </c>
      <c r="K946" s="114">
        <f t="shared" ref="K946:K953" si="579">SUM(I946:J946)*D946</f>
        <v>0</v>
      </c>
    </row>
    <row r="947" spans="1:11" ht="15" x14ac:dyDescent="0.2">
      <c r="A947" s="40"/>
      <c r="B947" s="74" t="s">
        <v>14</v>
      </c>
      <c r="C947" s="41" t="s">
        <v>209</v>
      </c>
      <c r="D947" s="75">
        <v>24</v>
      </c>
      <c r="E947" s="76" t="s">
        <v>13</v>
      </c>
      <c r="F947" s="62"/>
      <c r="G947" s="43"/>
      <c r="H947" s="44">
        <f t="shared" si="576"/>
        <v>0</v>
      </c>
      <c r="I947" s="113">
        <f t="shared" si="577"/>
        <v>0</v>
      </c>
      <c r="J947" s="113">
        <f t="shared" si="578"/>
        <v>0</v>
      </c>
      <c r="K947" s="114">
        <f t="shared" si="579"/>
        <v>0</v>
      </c>
    </row>
    <row r="948" spans="1:11" ht="15" x14ac:dyDescent="0.2">
      <c r="A948" s="40"/>
      <c r="B948" s="74" t="s">
        <v>15</v>
      </c>
      <c r="C948" s="41" t="s">
        <v>152</v>
      </c>
      <c r="D948" s="75">
        <v>2</v>
      </c>
      <c r="E948" s="76" t="s">
        <v>36</v>
      </c>
      <c r="F948" s="62"/>
      <c r="G948" s="43"/>
      <c r="H948" s="44">
        <f t="shared" si="576"/>
        <v>0</v>
      </c>
      <c r="I948" s="113">
        <f t="shared" si="577"/>
        <v>0</v>
      </c>
      <c r="J948" s="113">
        <f t="shared" si="578"/>
        <v>0</v>
      </c>
      <c r="K948" s="114">
        <f t="shared" si="579"/>
        <v>0</v>
      </c>
    </row>
    <row r="949" spans="1:11" ht="15" x14ac:dyDescent="0.2">
      <c r="A949" s="40"/>
      <c r="B949" s="74" t="s">
        <v>16</v>
      </c>
      <c r="C949" s="41" t="s">
        <v>153</v>
      </c>
      <c r="D949" s="75">
        <v>24</v>
      </c>
      <c r="E949" s="76" t="s">
        <v>4</v>
      </c>
      <c r="F949" s="62"/>
      <c r="G949" s="43"/>
      <c r="H949" s="44">
        <f t="shared" si="576"/>
        <v>0</v>
      </c>
      <c r="I949" s="113">
        <f t="shared" si="577"/>
        <v>0</v>
      </c>
      <c r="J949" s="113">
        <f t="shared" si="578"/>
        <v>0</v>
      </c>
      <c r="K949" s="114">
        <f t="shared" si="579"/>
        <v>0</v>
      </c>
    </row>
    <row r="950" spans="1:11" ht="30" x14ac:dyDescent="0.2">
      <c r="A950" s="40"/>
      <c r="B950" s="74" t="s">
        <v>17</v>
      </c>
      <c r="C950" s="41" t="s">
        <v>154</v>
      </c>
      <c r="D950" s="75">
        <v>6</v>
      </c>
      <c r="E950" s="76" t="s">
        <v>4</v>
      </c>
      <c r="F950" s="62"/>
      <c r="G950" s="43"/>
      <c r="H950" s="44">
        <f t="shared" si="576"/>
        <v>0</v>
      </c>
      <c r="I950" s="113">
        <f t="shared" si="577"/>
        <v>0</v>
      </c>
      <c r="J950" s="113">
        <f t="shared" si="578"/>
        <v>0</v>
      </c>
      <c r="K950" s="114">
        <f t="shared" si="579"/>
        <v>0</v>
      </c>
    </row>
    <row r="951" spans="1:11" ht="15" x14ac:dyDescent="0.2">
      <c r="A951" s="40"/>
      <c r="B951" s="74" t="s">
        <v>39</v>
      </c>
      <c r="C951" s="41" t="s">
        <v>250</v>
      </c>
      <c r="D951" s="75">
        <v>2</v>
      </c>
      <c r="E951" s="76" t="s">
        <v>4</v>
      </c>
      <c r="F951" s="62"/>
      <c r="G951" s="43"/>
      <c r="H951" s="44">
        <f t="shared" si="576"/>
        <v>0</v>
      </c>
      <c r="I951" s="113">
        <f t="shared" si="577"/>
        <v>0</v>
      </c>
      <c r="J951" s="113">
        <f t="shared" si="578"/>
        <v>0</v>
      </c>
      <c r="K951" s="114">
        <f t="shared" si="579"/>
        <v>0</v>
      </c>
    </row>
    <row r="952" spans="1:11" ht="15" x14ac:dyDescent="0.2">
      <c r="A952" s="40"/>
      <c r="B952" s="74" t="s">
        <v>40</v>
      </c>
      <c r="C952" s="41" t="s">
        <v>46</v>
      </c>
      <c r="D952" s="75">
        <v>65</v>
      </c>
      <c r="E952" s="76" t="s">
        <v>36</v>
      </c>
      <c r="F952" s="43"/>
      <c r="G952" s="43"/>
      <c r="H952" s="44">
        <f t="shared" si="576"/>
        <v>0</v>
      </c>
      <c r="I952" s="113">
        <f t="shared" si="577"/>
        <v>0</v>
      </c>
      <c r="J952" s="113">
        <f t="shared" si="578"/>
        <v>0</v>
      </c>
      <c r="K952" s="114">
        <f t="shared" si="579"/>
        <v>0</v>
      </c>
    </row>
    <row r="953" spans="1:11" ht="15" x14ac:dyDescent="0.2">
      <c r="A953" s="45"/>
      <c r="B953" s="46" t="s">
        <v>41</v>
      </c>
      <c r="C953" s="47" t="s">
        <v>47</v>
      </c>
      <c r="D953" s="48">
        <v>65</v>
      </c>
      <c r="E953" s="49" t="s">
        <v>36</v>
      </c>
      <c r="F953" s="50"/>
      <c r="G953" s="50"/>
      <c r="H953" s="44">
        <f t="shared" si="576"/>
        <v>0</v>
      </c>
      <c r="I953" s="113">
        <f t="shared" si="577"/>
        <v>0</v>
      </c>
      <c r="J953" s="113">
        <f t="shared" si="578"/>
        <v>0</v>
      </c>
      <c r="K953" s="114">
        <f t="shared" si="579"/>
        <v>0</v>
      </c>
    </row>
    <row r="954" spans="1:11" ht="15" x14ac:dyDescent="0.2">
      <c r="A954" s="21"/>
      <c r="B954" s="22"/>
      <c r="C954" s="51" t="s">
        <v>42</v>
      </c>
      <c r="D954" s="52"/>
      <c r="E954" s="51"/>
      <c r="F954" s="53">
        <f>SUMPRODUCT(D943:D953,F943:F953)</f>
        <v>0</v>
      </c>
      <c r="G954" s="53">
        <f>SUMPRODUCT(D943:D953,G943:G953)</f>
        <v>0</v>
      </c>
      <c r="H954" s="54">
        <f>SUM(H943:H953)</f>
        <v>0</v>
      </c>
      <c r="I954" s="53">
        <f>SUMPRODUCT(D943:D953,I943:I953)</f>
        <v>0</v>
      </c>
      <c r="J954" s="53">
        <f>SUMPRODUCT(D943:D953,J943:J953)</f>
        <v>0</v>
      </c>
      <c r="K954" s="54">
        <f>SUM(K943:K953)</f>
        <v>0</v>
      </c>
    </row>
    <row r="955" spans="1:11" ht="15" x14ac:dyDescent="0.2">
      <c r="A955" s="56"/>
      <c r="B955" s="24" t="s">
        <v>43</v>
      </c>
      <c r="C955" s="25" t="s">
        <v>155</v>
      </c>
      <c r="D955" s="26"/>
      <c r="E955" s="25"/>
      <c r="F955" s="27"/>
      <c r="G955" s="57"/>
      <c r="H955" s="58"/>
      <c r="I955" s="59"/>
      <c r="J955" s="60"/>
      <c r="K955" s="61"/>
    </row>
    <row r="956" spans="1:11" ht="75" x14ac:dyDescent="0.2">
      <c r="A956" s="33"/>
      <c r="B956" s="74">
        <v>1</v>
      </c>
      <c r="C956" s="41" t="s">
        <v>206</v>
      </c>
      <c r="D956" s="75">
        <v>16</v>
      </c>
      <c r="E956" s="76" t="s">
        <v>36</v>
      </c>
      <c r="F956" s="43"/>
      <c r="G956" s="43"/>
      <c r="H956" s="44">
        <f t="shared" ref="H956" si="580">SUM(F956,G956)*D956</f>
        <v>0</v>
      </c>
      <c r="I956" s="113">
        <f t="shared" ref="I956" si="581">TRUNC(F956*(1+$K$4),2)</f>
        <v>0</v>
      </c>
      <c r="J956" s="113">
        <f t="shared" ref="J956" si="582">TRUNC(G956*(1+$K$4),2)</f>
        <v>0</v>
      </c>
      <c r="K956" s="114">
        <f t="shared" ref="K956" si="583">SUM(I956:J956)*D956</f>
        <v>0</v>
      </c>
    </row>
    <row r="957" spans="1:11" ht="15" x14ac:dyDescent="0.2">
      <c r="A957" s="21"/>
      <c r="B957" s="22"/>
      <c r="C957" s="51" t="s">
        <v>168</v>
      </c>
      <c r="D957" s="52"/>
      <c r="E957" s="51"/>
      <c r="F957" s="53" t="e">
        <f>SUMPRODUCT(D956,F956)</f>
        <v>#VALUE!</v>
      </c>
      <c r="G957" s="53" t="e">
        <f>SUMPRODUCT(D956,G956)</f>
        <v>#VALUE!</v>
      </c>
      <c r="H957" s="54">
        <f>H956</f>
        <v>0</v>
      </c>
      <c r="I957" s="53">
        <f>SUMPRODUCT(D956,I956)</f>
        <v>0</v>
      </c>
      <c r="J957" s="53">
        <f>SUMPRODUCT(D956,J956)</f>
        <v>0</v>
      </c>
      <c r="K957" s="54">
        <f>K956</f>
        <v>0</v>
      </c>
    </row>
    <row r="958" spans="1:11" ht="15" x14ac:dyDescent="0.2">
      <c r="A958" s="56"/>
      <c r="B958" s="24" t="s">
        <v>44</v>
      </c>
      <c r="C958" s="25" t="s">
        <v>156</v>
      </c>
      <c r="D958" s="26"/>
      <c r="E958" s="25"/>
      <c r="F958" s="27"/>
      <c r="G958" s="57"/>
      <c r="H958" s="58"/>
      <c r="I958" s="59"/>
      <c r="J958" s="60"/>
      <c r="K958" s="61"/>
    </row>
    <row r="959" spans="1:11" ht="15" x14ac:dyDescent="0.2">
      <c r="A959" s="33"/>
      <c r="B959" s="34">
        <v>1</v>
      </c>
      <c r="C959" s="35" t="s">
        <v>157</v>
      </c>
      <c r="D959" s="36"/>
      <c r="E959" s="35"/>
      <c r="F959" s="37"/>
      <c r="G959" s="37"/>
      <c r="H959" s="38"/>
      <c r="I959" s="55"/>
      <c r="J959" s="37"/>
      <c r="K959" s="38"/>
    </row>
    <row r="960" spans="1:11" ht="30" x14ac:dyDescent="0.2">
      <c r="A960" s="40"/>
      <c r="B960" s="74" t="s">
        <v>10</v>
      </c>
      <c r="C960" s="41" t="s">
        <v>158</v>
      </c>
      <c r="D960" s="75"/>
      <c r="E960" s="76"/>
      <c r="F960" s="42"/>
      <c r="G960" s="111"/>
      <c r="H960" s="44"/>
      <c r="I960" s="112"/>
      <c r="J960" s="113"/>
      <c r="K960" s="114"/>
    </row>
    <row r="961" spans="1:11" ht="15" x14ac:dyDescent="0.2">
      <c r="A961" s="40"/>
      <c r="B961" s="74" t="s">
        <v>45</v>
      </c>
      <c r="C961" s="41" t="s">
        <v>184</v>
      </c>
      <c r="D961" s="75">
        <v>50</v>
      </c>
      <c r="E961" s="76" t="s">
        <v>13</v>
      </c>
      <c r="F961" s="62"/>
      <c r="G961" s="43"/>
      <c r="H961" s="44">
        <f t="shared" ref="H961:H970" si="584">SUM(F961,G961)*D961</f>
        <v>0</v>
      </c>
      <c r="I961" s="112">
        <f t="shared" ref="I961:I970" si="585">TRUNC(F961*(1+$K$4),2)</f>
        <v>0</v>
      </c>
      <c r="J961" s="113">
        <f t="shared" ref="J961:J970" si="586">TRUNC(G961*(1+$K$4),2)</f>
        <v>0</v>
      </c>
      <c r="K961" s="114">
        <f t="shared" ref="K961:K970" si="587">SUM(I961:J961)*D961</f>
        <v>0</v>
      </c>
    </row>
    <row r="962" spans="1:11" ht="45" x14ac:dyDescent="0.2">
      <c r="A962" s="40"/>
      <c r="B962" s="74" t="s">
        <v>11</v>
      </c>
      <c r="C962" s="41" t="s">
        <v>167</v>
      </c>
      <c r="D962" s="75">
        <v>1</v>
      </c>
      <c r="E962" s="76" t="s">
        <v>4</v>
      </c>
      <c r="F962" s="62"/>
      <c r="G962" s="43"/>
      <c r="H962" s="44">
        <f t="shared" si="584"/>
        <v>0</v>
      </c>
      <c r="I962" s="112">
        <f t="shared" si="585"/>
        <v>0</v>
      </c>
      <c r="J962" s="113">
        <f t="shared" si="586"/>
        <v>0</v>
      </c>
      <c r="K962" s="114">
        <f t="shared" si="587"/>
        <v>0</v>
      </c>
    </row>
    <row r="963" spans="1:11" ht="15" x14ac:dyDescent="0.2">
      <c r="A963" s="40"/>
      <c r="B963" s="74" t="s">
        <v>24</v>
      </c>
      <c r="C963" s="41" t="s">
        <v>210</v>
      </c>
      <c r="D963" s="75">
        <v>40</v>
      </c>
      <c r="E963" s="76" t="s">
        <v>13</v>
      </c>
      <c r="F963" s="43"/>
      <c r="G963" s="43"/>
      <c r="H963" s="44">
        <f t="shared" si="584"/>
        <v>0</v>
      </c>
      <c r="I963" s="112">
        <f t="shared" si="585"/>
        <v>0</v>
      </c>
      <c r="J963" s="113">
        <f t="shared" si="586"/>
        <v>0</v>
      </c>
      <c r="K963" s="114">
        <f t="shared" si="587"/>
        <v>0</v>
      </c>
    </row>
    <row r="964" spans="1:11" ht="15" x14ac:dyDescent="0.2">
      <c r="A964" s="40"/>
      <c r="B964" s="74" t="s">
        <v>26</v>
      </c>
      <c r="C964" s="41" t="s">
        <v>185</v>
      </c>
      <c r="D964" s="75">
        <v>6</v>
      </c>
      <c r="E964" s="76" t="s">
        <v>4</v>
      </c>
      <c r="F964" s="62"/>
      <c r="G964" s="43"/>
      <c r="H964" s="44">
        <f t="shared" si="584"/>
        <v>0</v>
      </c>
      <c r="I964" s="112">
        <f t="shared" si="585"/>
        <v>0</v>
      </c>
      <c r="J964" s="113">
        <f t="shared" si="586"/>
        <v>0</v>
      </c>
      <c r="K964" s="114">
        <f t="shared" si="587"/>
        <v>0</v>
      </c>
    </row>
    <row r="965" spans="1:11" ht="15" x14ac:dyDescent="0.2">
      <c r="A965" s="40"/>
      <c r="B965" s="74" t="s">
        <v>25</v>
      </c>
      <c r="C965" s="41" t="s">
        <v>159</v>
      </c>
      <c r="D965" s="75">
        <v>1</v>
      </c>
      <c r="E965" s="76" t="s">
        <v>4</v>
      </c>
      <c r="F965" s="62"/>
      <c r="G965" s="43"/>
      <c r="H965" s="44">
        <f t="shared" si="584"/>
        <v>0</v>
      </c>
      <c r="I965" s="112">
        <f t="shared" si="585"/>
        <v>0</v>
      </c>
      <c r="J965" s="113">
        <f t="shared" si="586"/>
        <v>0</v>
      </c>
      <c r="K965" s="114">
        <f t="shared" si="587"/>
        <v>0</v>
      </c>
    </row>
    <row r="966" spans="1:11" ht="30" x14ac:dyDescent="0.2">
      <c r="A966" s="40"/>
      <c r="B966" s="74" t="s">
        <v>27</v>
      </c>
      <c r="C966" s="41" t="s">
        <v>160</v>
      </c>
      <c r="D966" s="75">
        <v>1</v>
      </c>
      <c r="E966" s="76" t="s">
        <v>169</v>
      </c>
      <c r="F966" s="62"/>
      <c r="G966" s="43"/>
      <c r="H966" s="44">
        <f t="shared" si="584"/>
        <v>0</v>
      </c>
      <c r="I966" s="112">
        <f t="shared" si="585"/>
        <v>0</v>
      </c>
      <c r="J966" s="113">
        <f t="shared" si="586"/>
        <v>0</v>
      </c>
      <c r="K966" s="114">
        <f t="shared" si="587"/>
        <v>0</v>
      </c>
    </row>
    <row r="967" spans="1:11" ht="30" x14ac:dyDescent="0.2">
      <c r="A967" s="40"/>
      <c r="B967" s="74" t="s">
        <v>29</v>
      </c>
      <c r="C967" s="41" t="s">
        <v>161</v>
      </c>
      <c r="D967" s="75">
        <v>20</v>
      </c>
      <c r="E967" s="76" t="s">
        <v>13</v>
      </c>
      <c r="F967" s="62"/>
      <c r="G967" s="43"/>
      <c r="H967" s="44">
        <f t="shared" si="584"/>
        <v>0</v>
      </c>
      <c r="I967" s="112">
        <f t="shared" si="585"/>
        <v>0</v>
      </c>
      <c r="J967" s="113">
        <f t="shared" si="586"/>
        <v>0</v>
      </c>
      <c r="K967" s="114">
        <f t="shared" si="587"/>
        <v>0</v>
      </c>
    </row>
    <row r="968" spans="1:11" ht="75" x14ac:dyDescent="0.2">
      <c r="A968" s="40"/>
      <c r="B968" s="74" t="s">
        <v>30</v>
      </c>
      <c r="C968" s="41" t="s">
        <v>162</v>
      </c>
      <c r="D968" s="75">
        <v>23</v>
      </c>
      <c r="E968" s="76" t="s">
        <v>13</v>
      </c>
      <c r="F968" s="62"/>
      <c r="G968" s="43"/>
      <c r="H968" s="44">
        <f t="shared" si="584"/>
        <v>0</v>
      </c>
      <c r="I968" s="112">
        <f t="shared" si="585"/>
        <v>0</v>
      </c>
      <c r="J968" s="113">
        <f t="shared" si="586"/>
        <v>0</v>
      </c>
      <c r="K968" s="114">
        <f t="shared" si="587"/>
        <v>0</v>
      </c>
    </row>
    <row r="969" spans="1:11" ht="30" x14ac:dyDescent="0.2">
      <c r="A969" s="40"/>
      <c r="B969" s="74" t="s">
        <v>31</v>
      </c>
      <c r="C969" s="41" t="s">
        <v>211</v>
      </c>
      <c r="D969" s="75">
        <v>1</v>
      </c>
      <c r="E969" s="76" t="s">
        <v>169</v>
      </c>
      <c r="F969" s="43"/>
      <c r="G969" s="43"/>
      <c r="H969" s="44">
        <f t="shared" si="584"/>
        <v>0</v>
      </c>
      <c r="I969" s="112">
        <f t="shared" si="585"/>
        <v>0</v>
      </c>
      <c r="J969" s="113">
        <f t="shared" si="586"/>
        <v>0</v>
      </c>
      <c r="K969" s="114">
        <f t="shared" si="587"/>
        <v>0</v>
      </c>
    </row>
    <row r="970" spans="1:11" ht="15" x14ac:dyDescent="0.2">
      <c r="A970" s="40"/>
      <c r="B970" s="74" t="s">
        <v>28</v>
      </c>
      <c r="C970" s="41" t="s">
        <v>163</v>
      </c>
      <c r="D970" s="75">
        <v>1</v>
      </c>
      <c r="E970" s="76" t="s">
        <v>4</v>
      </c>
      <c r="F970" s="43"/>
      <c r="G970" s="43"/>
      <c r="H970" s="44">
        <f t="shared" si="584"/>
        <v>0</v>
      </c>
      <c r="I970" s="112">
        <f t="shared" si="585"/>
        <v>0</v>
      </c>
      <c r="J970" s="113">
        <f t="shared" si="586"/>
        <v>0</v>
      </c>
      <c r="K970" s="114">
        <f t="shared" si="587"/>
        <v>0</v>
      </c>
    </row>
    <row r="971" spans="1:11" ht="15.75" thickBot="1" x14ac:dyDescent="0.25">
      <c r="A971" s="63"/>
      <c r="B971" s="64"/>
      <c r="C971" s="65" t="s">
        <v>49</v>
      </c>
      <c r="D971" s="66"/>
      <c r="E971" s="65"/>
      <c r="F971" s="67">
        <f>SUMPRODUCT(D961:D970,F961:F970)</f>
        <v>0</v>
      </c>
      <c r="G971" s="67">
        <f>SUMPRODUCT(D961:D970,G961:G970)</f>
        <v>0</v>
      </c>
      <c r="H971" s="68">
        <f>SUM(H961:H970)</f>
        <v>0</v>
      </c>
      <c r="I971" s="67">
        <f>SUMPRODUCT(D961:D970,I961:I970)</f>
        <v>0</v>
      </c>
      <c r="J971" s="67">
        <f>SUMPRODUCT(D961:D970,J961:J970)</f>
        <v>0</v>
      </c>
      <c r="K971" s="68">
        <f>SUM(K961:K970)</f>
        <v>0</v>
      </c>
    </row>
    <row r="972" spans="1:11" ht="15.75" thickBot="1" x14ac:dyDescent="0.25">
      <c r="A972" s="85"/>
      <c r="B972" s="86"/>
      <c r="C972" s="87" t="s">
        <v>114</v>
      </c>
      <c r="D972" s="88"/>
      <c r="E972" s="87"/>
      <c r="F972" s="89" t="e">
        <f>F971+F957+F954</f>
        <v>#VALUE!</v>
      </c>
      <c r="G972" s="89" t="e">
        <f t="shared" ref="G972" si="588">G971+G957+G954</f>
        <v>#VALUE!</v>
      </c>
      <c r="H972" s="89">
        <f t="shared" ref="H972" si="589">H971+H957+H954</f>
        <v>0</v>
      </c>
      <c r="I972" s="89">
        <f t="shared" ref="I972" si="590">I971+I957+I954</f>
        <v>0</v>
      </c>
      <c r="J972" s="89">
        <f t="shared" ref="J972" si="591">J971+J957+J954</f>
        <v>0</v>
      </c>
      <c r="K972" s="89">
        <f t="shared" ref="K972" si="592">K971+K957+K954</f>
        <v>0</v>
      </c>
    </row>
    <row r="973" spans="1:11" ht="15.75" thickBot="1" x14ac:dyDescent="0.25">
      <c r="A973" s="90"/>
      <c r="B973" s="91"/>
      <c r="C973" s="92" t="s">
        <v>115</v>
      </c>
      <c r="D973" s="93"/>
      <c r="E973" s="92"/>
      <c r="F973" s="94" t="e">
        <f t="shared" ref="F973:K973" si="593">F972+F906+F861+F939</f>
        <v>#VALUE!</v>
      </c>
      <c r="G973" s="94" t="e">
        <f t="shared" si="593"/>
        <v>#VALUE!</v>
      </c>
      <c r="H973" s="94">
        <f t="shared" si="593"/>
        <v>0</v>
      </c>
      <c r="I973" s="94">
        <f t="shared" si="593"/>
        <v>0</v>
      </c>
      <c r="J973" s="94">
        <f t="shared" si="593"/>
        <v>0</v>
      </c>
      <c r="K973" s="94">
        <f t="shared" si="593"/>
        <v>0</v>
      </c>
    </row>
    <row r="974" spans="1:11" ht="15.75" thickTop="1" x14ac:dyDescent="0.2">
      <c r="A974" s="99">
        <v>6</v>
      </c>
      <c r="B974" s="100"/>
      <c r="C974" s="133" t="s">
        <v>195</v>
      </c>
      <c r="D974" s="133"/>
      <c r="E974" s="133"/>
      <c r="F974" s="133"/>
      <c r="G974" s="133"/>
      <c r="H974" s="133"/>
      <c r="I974" s="101"/>
      <c r="J974" s="101"/>
      <c r="K974" s="102"/>
    </row>
    <row r="975" spans="1:11" ht="15" x14ac:dyDescent="0.2">
      <c r="A975" s="77"/>
      <c r="B975" s="78"/>
      <c r="C975" s="136" t="s">
        <v>116</v>
      </c>
      <c r="D975" s="136"/>
      <c r="E975" s="136"/>
      <c r="F975" s="136"/>
      <c r="G975" s="136"/>
      <c r="H975" s="137"/>
      <c r="I975" s="79"/>
      <c r="J975" s="79"/>
      <c r="K975" s="80"/>
    </row>
    <row r="976" spans="1:11" ht="15" x14ac:dyDescent="0.2">
      <c r="A976" s="23"/>
      <c r="B976" s="24" t="s">
        <v>33</v>
      </c>
      <c r="C976" s="25" t="s">
        <v>48</v>
      </c>
      <c r="D976" s="26"/>
      <c r="E976" s="25"/>
      <c r="F976" s="27"/>
      <c r="G976" s="28"/>
      <c r="H976" s="29"/>
      <c r="I976" s="30"/>
      <c r="J976" s="31"/>
      <c r="K976" s="32"/>
    </row>
    <row r="977" spans="1:11" ht="15" x14ac:dyDescent="0.2">
      <c r="A977" s="33"/>
      <c r="B977" s="34" t="s">
        <v>34</v>
      </c>
      <c r="C977" s="35" t="s">
        <v>35</v>
      </c>
      <c r="D977" s="36"/>
      <c r="E977" s="35"/>
      <c r="F977" s="37"/>
      <c r="G977" s="37"/>
      <c r="H977" s="38"/>
      <c r="I977" s="39"/>
      <c r="J977" s="37"/>
      <c r="K977" s="38"/>
    </row>
    <row r="978" spans="1:11" ht="15" x14ac:dyDescent="0.2">
      <c r="A978" s="40"/>
      <c r="B978" s="74" t="s">
        <v>10</v>
      </c>
      <c r="C978" s="41" t="s">
        <v>149</v>
      </c>
      <c r="D978" s="75">
        <v>1</v>
      </c>
      <c r="E978" s="76" t="s">
        <v>4</v>
      </c>
      <c r="F978" s="42" t="s">
        <v>23</v>
      </c>
      <c r="G978" s="43"/>
      <c r="H978" s="44">
        <f t="shared" ref="H978:H980" si="594">SUM(F978,G978)*D978</f>
        <v>0</v>
      </c>
      <c r="I978" s="112" t="s">
        <v>23</v>
      </c>
      <c r="J978" s="113">
        <f>TRUNC(G978*(1+$K$4),2)</f>
        <v>0</v>
      </c>
      <c r="K978" s="114">
        <f t="shared" ref="K978:K980" si="595">SUM(I978:J978)*D978</f>
        <v>0</v>
      </c>
    </row>
    <row r="979" spans="1:11" ht="45" x14ac:dyDescent="0.2">
      <c r="A979" s="40"/>
      <c r="B979" s="74" t="s">
        <v>11</v>
      </c>
      <c r="C979" s="41" t="s">
        <v>208</v>
      </c>
      <c r="D979" s="75">
        <v>5</v>
      </c>
      <c r="E979" s="76" t="s">
        <v>37</v>
      </c>
      <c r="F979" s="42" t="s">
        <v>23</v>
      </c>
      <c r="G979" s="43"/>
      <c r="H979" s="44">
        <f t="shared" si="594"/>
        <v>0</v>
      </c>
      <c r="I979" s="112" t="s">
        <v>23</v>
      </c>
      <c r="J979" s="113">
        <f t="shared" ref="J979:J980" si="596">TRUNC(G979*(1+$K$4),2)</f>
        <v>0</v>
      </c>
      <c r="K979" s="114">
        <f t="shared" si="595"/>
        <v>0</v>
      </c>
    </row>
    <row r="980" spans="1:11" ht="15" x14ac:dyDescent="0.2">
      <c r="A980" s="40"/>
      <c r="B980" s="74" t="s">
        <v>24</v>
      </c>
      <c r="C980" s="41" t="s">
        <v>199</v>
      </c>
      <c r="D980" s="75">
        <v>1</v>
      </c>
      <c r="E980" s="76" t="s">
        <v>36</v>
      </c>
      <c r="F980" s="62"/>
      <c r="G980" s="43"/>
      <c r="H980" s="44">
        <f t="shared" si="594"/>
        <v>0</v>
      </c>
      <c r="I980" s="113">
        <f t="shared" ref="I980" si="597">TRUNC(F980*(1+$K$4),2)</f>
        <v>0</v>
      </c>
      <c r="J980" s="113">
        <f t="shared" si="596"/>
        <v>0</v>
      </c>
      <c r="K980" s="114">
        <f t="shared" si="595"/>
        <v>0</v>
      </c>
    </row>
    <row r="981" spans="1:11" ht="15" x14ac:dyDescent="0.2">
      <c r="A981" s="33"/>
      <c r="B981" s="34" t="s">
        <v>38</v>
      </c>
      <c r="C981" s="35" t="s">
        <v>151</v>
      </c>
      <c r="D981" s="36"/>
      <c r="E981" s="35"/>
      <c r="F981" s="37"/>
      <c r="G981" s="37"/>
      <c r="H981" s="38"/>
      <c r="I981" s="39"/>
      <c r="J981" s="37"/>
      <c r="K981" s="38"/>
    </row>
    <row r="982" spans="1:11" ht="30" x14ac:dyDescent="0.2">
      <c r="A982" s="40"/>
      <c r="B982" s="74" t="s">
        <v>12</v>
      </c>
      <c r="C982" s="41" t="s">
        <v>164</v>
      </c>
      <c r="D982" s="75">
        <v>57</v>
      </c>
      <c r="E982" s="76" t="s">
        <v>36</v>
      </c>
      <c r="F982" s="62"/>
      <c r="G982" s="43"/>
      <c r="H982" s="44">
        <f t="shared" ref="H982:H989" si="598">SUM(F982,G982)*D982</f>
        <v>0</v>
      </c>
      <c r="I982" s="113">
        <f t="shared" ref="I982:I989" si="599">TRUNC(F982*(1+$K$4),2)</f>
        <v>0</v>
      </c>
      <c r="J982" s="113">
        <f t="shared" ref="J982:J989" si="600">TRUNC(G982*(1+$K$4),2)</f>
        <v>0</v>
      </c>
      <c r="K982" s="114">
        <f t="shared" ref="K982:K989" si="601">SUM(I982:J982)*D982</f>
        <v>0</v>
      </c>
    </row>
    <row r="983" spans="1:11" ht="15" x14ac:dyDescent="0.2">
      <c r="A983" s="40"/>
      <c r="B983" s="74" t="s">
        <v>14</v>
      </c>
      <c r="C983" s="41" t="s">
        <v>209</v>
      </c>
      <c r="D983" s="75">
        <v>11</v>
      </c>
      <c r="E983" s="76" t="s">
        <v>13</v>
      </c>
      <c r="F983" s="62"/>
      <c r="G983" s="43"/>
      <c r="H983" s="44">
        <f t="shared" si="598"/>
        <v>0</v>
      </c>
      <c r="I983" s="113">
        <f t="shared" si="599"/>
        <v>0</v>
      </c>
      <c r="J983" s="113">
        <f t="shared" si="600"/>
        <v>0</v>
      </c>
      <c r="K983" s="114">
        <f t="shared" si="601"/>
        <v>0</v>
      </c>
    </row>
    <row r="984" spans="1:11" ht="15" x14ac:dyDescent="0.2">
      <c r="A984" s="40"/>
      <c r="B984" s="74" t="s">
        <v>15</v>
      </c>
      <c r="C984" s="41" t="s">
        <v>152</v>
      </c>
      <c r="D984" s="75">
        <v>1</v>
      </c>
      <c r="E984" s="76" t="s">
        <v>36</v>
      </c>
      <c r="F984" s="62"/>
      <c r="G984" s="43"/>
      <c r="H984" s="44">
        <f t="shared" si="598"/>
        <v>0</v>
      </c>
      <c r="I984" s="113">
        <f t="shared" si="599"/>
        <v>0</v>
      </c>
      <c r="J984" s="113">
        <f t="shared" si="600"/>
        <v>0</v>
      </c>
      <c r="K984" s="114">
        <f t="shared" si="601"/>
        <v>0</v>
      </c>
    </row>
    <row r="985" spans="1:11" ht="15" x14ac:dyDescent="0.2">
      <c r="A985" s="40"/>
      <c r="B985" s="74" t="s">
        <v>16</v>
      </c>
      <c r="C985" s="41" t="s">
        <v>153</v>
      </c>
      <c r="D985" s="75">
        <v>16</v>
      </c>
      <c r="E985" s="76" t="s">
        <v>4</v>
      </c>
      <c r="F985" s="62"/>
      <c r="G985" s="43"/>
      <c r="H985" s="44">
        <f t="shared" si="598"/>
        <v>0</v>
      </c>
      <c r="I985" s="113">
        <f t="shared" si="599"/>
        <v>0</v>
      </c>
      <c r="J985" s="113">
        <f t="shared" si="600"/>
        <v>0</v>
      </c>
      <c r="K985" s="114">
        <f t="shared" si="601"/>
        <v>0</v>
      </c>
    </row>
    <row r="986" spans="1:11" ht="30" x14ac:dyDescent="0.2">
      <c r="A986" s="40"/>
      <c r="B986" s="74" t="s">
        <v>17</v>
      </c>
      <c r="C986" s="41" t="s">
        <v>154</v>
      </c>
      <c r="D986" s="75">
        <v>4</v>
      </c>
      <c r="E986" s="76" t="s">
        <v>4</v>
      </c>
      <c r="F986" s="62"/>
      <c r="G986" s="43"/>
      <c r="H986" s="44">
        <f t="shared" si="598"/>
        <v>0</v>
      </c>
      <c r="I986" s="113">
        <f t="shared" si="599"/>
        <v>0</v>
      </c>
      <c r="J986" s="113">
        <f t="shared" si="600"/>
        <v>0</v>
      </c>
      <c r="K986" s="114">
        <f t="shared" si="601"/>
        <v>0</v>
      </c>
    </row>
    <row r="987" spans="1:11" ht="15" x14ac:dyDescent="0.2">
      <c r="A987" s="40"/>
      <c r="B987" s="74" t="s">
        <v>39</v>
      </c>
      <c r="C987" s="41" t="s">
        <v>250</v>
      </c>
      <c r="D987" s="75">
        <v>2</v>
      </c>
      <c r="E987" s="76" t="s">
        <v>4</v>
      </c>
      <c r="F987" s="62"/>
      <c r="G987" s="43"/>
      <c r="H987" s="44">
        <f t="shared" si="598"/>
        <v>0</v>
      </c>
      <c r="I987" s="113">
        <f t="shared" si="599"/>
        <v>0</v>
      </c>
      <c r="J987" s="113">
        <f t="shared" si="600"/>
        <v>0</v>
      </c>
      <c r="K987" s="114">
        <f t="shared" si="601"/>
        <v>0</v>
      </c>
    </row>
    <row r="988" spans="1:11" ht="15" x14ac:dyDescent="0.2">
      <c r="A988" s="40"/>
      <c r="B988" s="74" t="s">
        <v>40</v>
      </c>
      <c r="C988" s="41" t="s">
        <v>46</v>
      </c>
      <c r="D988" s="75">
        <v>64</v>
      </c>
      <c r="E988" s="76" t="s">
        <v>36</v>
      </c>
      <c r="F988" s="43"/>
      <c r="G988" s="43"/>
      <c r="H988" s="44">
        <f t="shared" si="598"/>
        <v>0</v>
      </c>
      <c r="I988" s="113">
        <f t="shared" si="599"/>
        <v>0</v>
      </c>
      <c r="J988" s="113">
        <f t="shared" si="600"/>
        <v>0</v>
      </c>
      <c r="K988" s="114">
        <f t="shared" si="601"/>
        <v>0</v>
      </c>
    </row>
    <row r="989" spans="1:11" ht="15" x14ac:dyDescent="0.2">
      <c r="A989" s="45"/>
      <c r="B989" s="46" t="s">
        <v>41</v>
      </c>
      <c r="C989" s="47" t="s">
        <v>47</v>
      </c>
      <c r="D989" s="48">
        <v>64</v>
      </c>
      <c r="E989" s="49" t="s">
        <v>36</v>
      </c>
      <c r="F989" s="50"/>
      <c r="G989" s="50"/>
      <c r="H989" s="44">
        <f t="shared" si="598"/>
        <v>0</v>
      </c>
      <c r="I989" s="113">
        <f t="shared" si="599"/>
        <v>0</v>
      </c>
      <c r="J989" s="113">
        <f t="shared" si="600"/>
        <v>0</v>
      </c>
      <c r="K989" s="114">
        <f t="shared" si="601"/>
        <v>0</v>
      </c>
    </row>
    <row r="990" spans="1:11" ht="15" x14ac:dyDescent="0.2">
      <c r="A990" s="21"/>
      <c r="B990" s="22"/>
      <c r="C990" s="51" t="s">
        <v>42</v>
      </c>
      <c r="D990" s="52"/>
      <c r="E990" s="51"/>
      <c r="F990" s="53">
        <f>SUMPRODUCT(D978:D989,F978:F989)</f>
        <v>0</v>
      </c>
      <c r="G990" s="53">
        <f>SUMPRODUCT(D978:D989,G978:G989)</f>
        <v>0</v>
      </c>
      <c r="H990" s="54">
        <f>SUM(H978:H989)</f>
        <v>0</v>
      </c>
      <c r="I990" s="53">
        <f>SUMPRODUCT(D978:D989,I978:I989)</f>
        <v>0</v>
      </c>
      <c r="J990" s="53">
        <f>SUMPRODUCT(D978:D989,J978:J989)</f>
        <v>0</v>
      </c>
      <c r="K990" s="54">
        <f>SUM(K978:K989)</f>
        <v>0</v>
      </c>
    </row>
    <row r="991" spans="1:11" ht="15" x14ac:dyDescent="0.2">
      <c r="A991" s="56"/>
      <c r="B991" s="24" t="s">
        <v>43</v>
      </c>
      <c r="C991" s="25" t="s">
        <v>155</v>
      </c>
      <c r="D991" s="26"/>
      <c r="E991" s="25"/>
      <c r="F991" s="27"/>
      <c r="G991" s="57"/>
      <c r="H991" s="58"/>
      <c r="I991" s="59"/>
      <c r="J991" s="60"/>
      <c r="K991" s="61"/>
    </row>
    <row r="992" spans="1:11" ht="75" x14ac:dyDescent="0.2">
      <c r="A992" s="33"/>
      <c r="B992" s="74">
        <v>1</v>
      </c>
      <c r="C992" s="41" t="s">
        <v>235</v>
      </c>
      <c r="D992" s="75">
        <v>14</v>
      </c>
      <c r="E992" s="76" t="s">
        <v>36</v>
      </c>
      <c r="F992" s="43"/>
      <c r="G992" s="43"/>
      <c r="H992" s="44">
        <f t="shared" ref="H992" si="602">SUM(F992,G992)*D992</f>
        <v>0</v>
      </c>
      <c r="I992" s="113">
        <f t="shared" ref="I992" si="603">TRUNC(F992*(1+$K$4),2)</f>
        <v>0</v>
      </c>
      <c r="J992" s="113">
        <f t="shared" ref="J992" si="604">TRUNC(G992*(1+$K$4),2)</f>
        <v>0</v>
      </c>
      <c r="K992" s="114">
        <f t="shared" ref="K992" si="605">SUM(I992:J992)*D992</f>
        <v>0</v>
      </c>
    </row>
    <row r="993" spans="1:11" ht="15" x14ac:dyDescent="0.2">
      <c r="A993" s="21"/>
      <c r="B993" s="22"/>
      <c r="C993" s="51" t="s">
        <v>168</v>
      </c>
      <c r="D993" s="52"/>
      <c r="E993" s="51"/>
      <c r="F993" s="53" t="e">
        <f>SUMPRODUCT(D992,F992)</f>
        <v>#VALUE!</v>
      </c>
      <c r="G993" s="53" t="e">
        <f>SUMPRODUCT(D992,G992)</f>
        <v>#VALUE!</v>
      </c>
      <c r="H993" s="54">
        <f>H992</f>
        <v>0</v>
      </c>
      <c r="I993" s="53">
        <f>SUMPRODUCT(D992,I992)</f>
        <v>0</v>
      </c>
      <c r="J993" s="53">
        <f>SUMPRODUCT(D992,J992)</f>
        <v>0</v>
      </c>
      <c r="K993" s="54">
        <f>K992</f>
        <v>0</v>
      </c>
    </row>
    <row r="994" spans="1:11" ht="15" x14ac:dyDescent="0.2">
      <c r="A994" s="56"/>
      <c r="B994" s="24" t="s">
        <v>44</v>
      </c>
      <c r="C994" s="25" t="s">
        <v>156</v>
      </c>
      <c r="D994" s="26"/>
      <c r="E994" s="25"/>
      <c r="F994" s="27"/>
      <c r="G994" s="57"/>
      <c r="H994" s="58"/>
      <c r="I994" s="59"/>
      <c r="J994" s="60"/>
      <c r="K994" s="61"/>
    </row>
    <row r="995" spans="1:11" ht="15" x14ac:dyDescent="0.2">
      <c r="A995" s="33"/>
      <c r="B995" s="34">
        <v>1</v>
      </c>
      <c r="C995" s="35" t="s">
        <v>157</v>
      </c>
      <c r="D995" s="36"/>
      <c r="E995" s="35"/>
      <c r="F995" s="37"/>
      <c r="G995" s="37"/>
      <c r="H995" s="38"/>
      <c r="I995" s="55"/>
      <c r="J995" s="37"/>
      <c r="K995" s="38"/>
    </row>
    <row r="996" spans="1:11" ht="30" x14ac:dyDescent="0.2">
      <c r="A996" s="40"/>
      <c r="B996" s="74" t="s">
        <v>10</v>
      </c>
      <c r="C996" s="41" t="s">
        <v>158</v>
      </c>
      <c r="D996" s="75"/>
      <c r="E996" s="76"/>
      <c r="F996" s="42"/>
      <c r="G996" s="111"/>
      <c r="H996" s="44"/>
      <c r="I996" s="112"/>
      <c r="J996" s="113"/>
      <c r="K996" s="114"/>
    </row>
    <row r="997" spans="1:11" ht="15" x14ac:dyDescent="0.2">
      <c r="A997" s="40"/>
      <c r="B997" s="74" t="s">
        <v>45</v>
      </c>
      <c r="C997" s="41" t="s">
        <v>184</v>
      </c>
      <c r="D997" s="75">
        <v>83</v>
      </c>
      <c r="E997" s="76" t="s">
        <v>13</v>
      </c>
      <c r="F997" s="62"/>
      <c r="G997" s="43"/>
      <c r="H997" s="44">
        <f t="shared" ref="H997:H1006" si="606">SUM(F997,G997)*D997</f>
        <v>0</v>
      </c>
      <c r="I997" s="112">
        <f t="shared" ref="I997:I1006" si="607">TRUNC(F997*(1+$K$4),2)</f>
        <v>0</v>
      </c>
      <c r="J997" s="113">
        <f t="shared" ref="J997:J1006" si="608">TRUNC(G997*(1+$K$4),2)</f>
        <v>0</v>
      </c>
      <c r="K997" s="114">
        <f t="shared" ref="K997:K1006" si="609">SUM(I997:J997)*D997</f>
        <v>0</v>
      </c>
    </row>
    <row r="998" spans="1:11" ht="45" x14ac:dyDescent="0.2">
      <c r="A998" s="40"/>
      <c r="B998" s="74" t="s">
        <v>11</v>
      </c>
      <c r="C998" s="41" t="s">
        <v>167</v>
      </c>
      <c r="D998" s="75">
        <v>1</v>
      </c>
      <c r="E998" s="76" t="s">
        <v>4</v>
      </c>
      <c r="F998" s="62"/>
      <c r="G998" s="43"/>
      <c r="H998" s="44">
        <f t="shared" si="606"/>
        <v>0</v>
      </c>
      <c r="I998" s="112">
        <f t="shared" si="607"/>
        <v>0</v>
      </c>
      <c r="J998" s="113">
        <f t="shared" si="608"/>
        <v>0</v>
      </c>
      <c r="K998" s="114">
        <f t="shared" si="609"/>
        <v>0</v>
      </c>
    </row>
    <row r="999" spans="1:11" ht="15" x14ac:dyDescent="0.2">
      <c r="A999" s="40"/>
      <c r="B999" s="74" t="s">
        <v>24</v>
      </c>
      <c r="C999" s="41" t="s">
        <v>210</v>
      </c>
      <c r="D999" s="75">
        <v>57</v>
      </c>
      <c r="E999" s="76" t="s">
        <v>13</v>
      </c>
      <c r="F999" s="43"/>
      <c r="G999" s="43"/>
      <c r="H999" s="44">
        <f t="shared" si="606"/>
        <v>0</v>
      </c>
      <c r="I999" s="112">
        <f t="shared" si="607"/>
        <v>0</v>
      </c>
      <c r="J999" s="113">
        <f t="shared" si="608"/>
        <v>0</v>
      </c>
      <c r="K999" s="114">
        <f t="shared" si="609"/>
        <v>0</v>
      </c>
    </row>
    <row r="1000" spans="1:11" ht="15" x14ac:dyDescent="0.2">
      <c r="A1000" s="40"/>
      <c r="B1000" s="74" t="s">
        <v>26</v>
      </c>
      <c r="C1000" s="41" t="s">
        <v>185</v>
      </c>
      <c r="D1000" s="75">
        <v>7</v>
      </c>
      <c r="E1000" s="76" t="s">
        <v>4</v>
      </c>
      <c r="F1000" s="62"/>
      <c r="G1000" s="43"/>
      <c r="H1000" s="44">
        <f t="shared" si="606"/>
        <v>0</v>
      </c>
      <c r="I1000" s="112">
        <f t="shared" si="607"/>
        <v>0</v>
      </c>
      <c r="J1000" s="113">
        <f t="shared" si="608"/>
        <v>0</v>
      </c>
      <c r="K1000" s="114">
        <f t="shared" si="609"/>
        <v>0</v>
      </c>
    </row>
    <row r="1001" spans="1:11" ht="15" x14ac:dyDescent="0.2">
      <c r="A1001" s="40"/>
      <c r="B1001" s="74" t="s">
        <v>25</v>
      </c>
      <c r="C1001" s="41" t="s">
        <v>159</v>
      </c>
      <c r="D1001" s="75">
        <v>1</v>
      </c>
      <c r="E1001" s="76" t="s">
        <v>4</v>
      </c>
      <c r="F1001" s="62"/>
      <c r="G1001" s="43"/>
      <c r="H1001" s="44">
        <f t="shared" si="606"/>
        <v>0</v>
      </c>
      <c r="I1001" s="112">
        <f t="shared" si="607"/>
        <v>0</v>
      </c>
      <c r="J1001" s="113">
        <f t="shared" si="608"/>
        <v>0</v>
      </c>
      <c r="K1001" s="114">
        <f t="shared" si="609"/>
        <v>0</v>
      </c>
    </row>
    <row r="1002" spans="1:11" ht="30" x14ac:dyDescent="0.2">
      <c r="A1002" s="40"/>
      <c r="B1002" s="74" t="s">
        <v>27</v>
      </c>
      <c r="C1002" s="41" t="s">
        <v>160</v>
      </c>
      <c r="D1002" s="75">
        <v>1</v>
      </c>
      <c r="E1002" s="76" t="s">
        <v>169</v>
      </c>
      <c r="F1002" s="62"/>
      <c r="G1002" s="43"/>
      <c r="H1002" s="44">
        <f t="shared" si="606"/>
        <v>0</v>
      </c>
      <c r="I1002" s="112">
        <f t="shared" si="607"/>
        <v>0</v>
      </c>
      <c r="J1002" s="113">
        <f t="shared" si="608"/>
        <v>0</v>
      </c>
      <c r="K1002" s="114">
        <f t="shared" si="609"/>
        <v>0</v>
      </c>
    </row>
    <row r="1003" spans="1:11" ht="30" x14ac:dyDescent="0.2">
      <c r="A1003" s="40"/>
      <c r="B1003" s="74" t="s">
        <v>29</v>
      </c>
      <c r="C1003" s="41" t="s">
        <v>161</v>
      </c>
      <c r="D1003" s="75">
        <v>29</v>
      </c>
      <c r="E1003" s="76" t="s">
        <v>13</v>
      </c>
      <c r="F1003" s="62"/>
      <c r="G1003" s="43"/>
      <c r="H1003" s="44">
        <f t="shared" si="606"/>
        <v>0</v>
      </c>
      <c r="I1003" s="112">
        <f t="shared" si="607"/>
        <v>0</v>
      </c>
      <c r="J1003" s="113">
        <f t="shared" si="608"/>
        <v>0</v>
      </c>
      <c r="K1003" s="114">
        <f t="shared" si="609"/>
        <v>0</v>
      </c>
    </row>
    <row r="1004" spans="1:11" ht="75" x14ac:dyDescent="0.2">
      <c r="A1004" s="40"/>
      <c r="B1004" s="74" t="s">
        <v>30</v>
      </c>
      <c r="C1004" s="41" t="s">
        <v>162</v>
      </c>
      <c r="D1004" s="75">
        <v>24</v>
      </c>
      <c r="E1004" s="76" t="s">
        <v>13</v>
      </c>
      <c r="F1004" s="62"/>
      <c r="G1004" s="43"/>
      <c r="H1004" s="44">
        <f t="shared" si="606"/>
        <v>0</v>
      </c>
      <c r="I1004" s="112">
        <f t="shared" si="607"/>
        <v>0</v>
      </c>
      <c r="J1004" s="113">
        <f t="shared" si="608"/>
        <v>0</v>
      </c>
      <c r="K1004" s="114">
        <f t="shared" si="609"/>
        <v>0</v>
      </c>
    </row>
    <row r="1005" spans="1:11" ht="30" x14ac:dyDescent="0.2">
      <c r="A1005" s="40"/>
      <c r="B1005" s="74" t="s">
        <v>31</v>
      </c>
      <c r="C1005" s="41" t="s">
        <v>211</v>
      </c>
      <c r="D1005" s="75">
        <v>1</v>
      </c>
      <c r="E1005" s="76" t="s">
        <v>169</v>
      </c>
      <c r="F1005" s="43"/>
      <c r="G1005" s="43"/>
      <c r="H1005" s="44">
        <f t="shared" si="606"/>
        <v>0</v>
      </c>
      <c r="I1005" s="112">
        <f t="shared" si="607"/>
        <v>0</v>
      </c>
      <c r="J1005" s="113">
        <f t="shared" si="608"/>
        <v>0</v>
      </c>
      <c r="K1005" s="114">
        <f t="shared" si="609"/>
        <v>0</v>
      </c>
    </row>
    <row r="1006" spans="1:11" ht="15" x14ac:dyDescent="0.2">
      <c r="A1006" s="40"/>
      <c r="B1006" s="74" t="s">
        <v>28</v>
      </c>
      <c r="C1006" s="41" t="s">
        <v>163</v>
      </c>
      <c r="D1006" s="75">
        <v>1</v>
      </c>
      <c r="E1006" s="76" t="s">
        <v>4</v>
      </c>
      <c r="F1006" s="43"/>
      <c r="G1006" s="43"/>
      <c r="H1006" s="44">
        <f t="shared" si="606"/>
        <v>0</v>
      </c>
      <c r="I1006" s="112">
        <f t="shared" si="607"/>
        <v>0</v>
      </c>
      <c r="J1006" s="113">
        <f t="shared" si="608"/>
        <v>0</v>
      </c>
      <c r="K1006" s="114">
        <f t="shared" si="609"/>
        <v>0</v>
      </c>
    </row>
    <row r="1007" spans="1:11" ht="15.75" thickBot="1" x14ac:dyDescent="0.25">
      <c r="A1007" s="63"/>
      <c r="B1007" s="64"/>
      <c r="C1007" s="65" t="s">
        <v>49</v>
      </c>
      <c r="D1007" s="66"/>
      <c r="E1007" s="65"/>
      <c r="F1007" s="67">
        <f>SUMPRODUCT(D997:D1006,F997:F1006)</f>
        <v>0</v>
      </c>
      <c r="G1007" s="67">
        <f>SUMPRODUCT(D997:D1006,G997:G1006)</f>
        <v>0</v>
      </c>
      <c r="H1007" s="68">
        <f>SUM(H997:H1006)</f>
        <v>0</v>
      </c>
      <c r="I1007" s="67">
        <f>SUMPRODUCT(D997:D1006,I997:I1006)</f>
        <v>0</v>
      </c>
      <c r="J1007" s="67">
        <f>SUMPRODUCT(D997:D1006,J997:J1006)</f>
        <v>0</v>
      </c>
      <c r="K1007" s="68">
        <f>SUM(K997:K1006)</f>
        <v>0</v>
      </c>
    </row>
    <row r="1008" spans="1:11" ht="15.75" thickBot="1" x14ac:dyDescent="0.25">
      <c r="A1008" s="85"/>
      <c r="B1008" s="86"/>
      <c r="C1008" s="87" t="s">
        <v>117</v>
      </c>
      <c r="D1008" s="88"/>
      <c r="E1008" s="87"/>
      <c r="F1008" s="89" t="e">
        <f>F1007+F993+F990</f>
        <v>#VALUE!</v>
      </c>
      <c r="G1008" s="89" t="e">
        <f t="shared" ref="G1008:K1008" si="610">G1007+G993+G990</f>
        <v>#VALUE!</v>
      </c>
      <c r="H1008" s="89">
        <f t="shared" si="610"/>
        <v>0</v>
      </c>
      <c r="I1008" s="89">
        <f t="shared" si="610"/>
        <v>0</v>
      </c>
      <c r="J1008" s="89">
        <f t="shared" si="610"/>
        <v>0</v>
      </c>
      <c r="K1008" s="89">
        <f t="shared" si="610"/>
        <v>0</v>
      </c>
    </row>
    <row r="1009" spans="1:11" ht="15" x14ac:dyDescent="0.2">
      <c r="A1009" s="81"/>
      <c r="B1009" s="82"/>
      <c r="C1009" s="134" t="s">
        <v>118</v>
      </c>
      <c r="D1009" s="134"/>
      <c r="E1009" s="134"/>
      <c r="F1009" s="134"/>
      <c r="G1009" s="134"/>
      <c r="H1009" s="135"/>
      <c r="I1009" s="83"/>
      <c r="J1009" s="83"/>
      <c r="K1009" s="84"/>
    </row>
    <row r="1010" spans="1:11" ht="15" x14ac:dyDescent="0.2">
      <c r="A1010" s="23"/>
      <c r="B1010" s="24" t="s">
        <v>33</v>
      </c>
      <c r="C1010" s="25" t="s">
        <v>48</v>
      </c>
      <c r="D1010" s="26"/>
      <c r="E1010" s="25"/>
      <c r="F1010" s="27"/>
      <c r="G1010" s="28"/>
      <c r="H1010" s="29"/>
      <c r="I1010" s="30"/>
      <c r="J1010" s="31"/>
      <c r="K1010" s="32"/>
    </row>
    <row r="1011" spans="1:11" ht="15" x14ac:dyDescent="0.2">
      <c r="A1011" s="33"/>
      <c r="B1011" s="34" t="s">
        <v>34</v>
      </c>
      <c r="C1011" s="35" t="s">
        <v>35</v>
      </c>
      <c r="D1011" s="36"/>
      <c r="E1011" s="35"/>
      <c r="F1011" s="37"/>
      <c r="G1011" s="37"/>
      <c r="H1011" s="38"/>
      <c r="I1011" s="39"/>
      <c r="J1011" s="37"/>
      <c r="K1011" s="38"/>
    </row>
    <row r="1012" spans="1:11" ht="15" x14ac:dyDescent="0.2">
      <c r="A1012" s="40"/>
      <c r="B1012" s="74" t="s">
        <v>10</v>
      </c>
      <c r="C1012" s="41" t="s">
        <v>149</v>
      </c>
      <c r="D1012" s="75">
        <v>1</v>
      </c>
      <c r="E1012" s="76" t="s">
        <v>4</v>
      </c>
      <c r="F1012" s="42" t="s">
        <v>23</v>
      </c>
      <c r="G1012" s="43"/>
      <c r="H1012" s="44">
        <f t="shared" ref="H1012:H1013" si="611">SUM(F1012,G1012)*D1012</f>
        <v>0</v>
      </c>
      <c r="I1012" s="112" t="s">
        <v>23</v>
      </c>
      <c r="J1012" s="113">
        <f>TRUNC(G1012*(1+$K$4),2)</f>
        <v>0</v>
      </c>
      <c r="K1012" s="114">
        <f t="shared" ref="K1012:K1013" si="612">SUM(I1012:J1012)*D1012</f>
        <v>0</v>
      </c>
    </row>
    <row r="1013" spans="1:11" ht="45" x14ac:dyDescent="0.2">
      <c r="A1013" s="40"/>
      <c r="B1013" s="74" t="s">
        <v>11</v>
      </c>
      <c r="C1013" s="41" t="s">
        <v>208</v>
      </c>
      <c r="D1013" s="75">
        <v>5</v>
      </c>
      <c r="E1013" s="76" t="s">
        <v>37</v>
      </c>
      <c r="F1013" s="42" t="s">
        <v>23</v>
      </c>
      <c r="G1013" s="43"/>
      <c r="H1013" s="44">
        <f t="shared" si="611"/>
        <v>0</v>
      </c>
      <c r="I1013" s="112" t="s">
        <v>23</v>
      </c>
      <c r="J1013" s="113">
        <f t="shared" ref="J1013" si="613">TRUNC(G1013*(1+$K$4),2)</f>
        <v>0</v>
      </c>
      <c r="K1013" s="114">
        <f t="shared" si="612"/>
        <v>0</v>
      </c>
    </row>
    <row r="1014" spans="1:11" ht="15" x14ac:dyDescent="0.2">
      <c r="A1014" s="33"/>
      <c r="B1014" s="34" t="s">
        <v>38</v>
      </c>
      <c r="C1014" s="35" t="s">
        <v>151</v>
      </c>
      <c r="D1014" s="36"/>
      <c r="E1014" s="35"/>
      <c r="F1014" s="37"/>
      <c r="G1014" s="37"/>
      <c r="H1014" s="38"/>
      <c r="I1014" s="39"/>
      <c r="J1014" s="37"/>
      <c r="K1014" s="38"/>
    </row>
    <row r="1015" spans="1:11" ht="30" x14ac:dyDescent="0.2">
      <c r="A1015" s="40"/>
      <c r="B1015" s="74" t="s">
        <v>12</v>
      </c>
      <c r="C1015" s="41" t="s">
        <v>164</v>
      </c>
      <c r="D1015" s="75">
        <v>11</v>
      </c>
      <c r="E1015" s="76" t="s">
        <v>36</v>
      </c>
      <c r="F1015" s="62"/>
      <c r="G1015" s="43"/>
      <c r="H1015" s="44">
        <f t="shared" ref="H1015:H1022" si="614">SUM(F1015,G1015)*D1015</f>
        <v>0</v>
      </c>
      <c r="I1015" s="113">
        <f t="shared" ref="I1015:I1022" si="615">TRUNC(F1015*(1+$K$4),2)</f>
        <v>0</v>
      </c>
      <c r="J1015" s="113">
        <f t="shared" ref="J1015:J1022" si="616">TRUNC(G1015*(1+$K$4),2)</f>
        <v>0</v>
      </c>
      <c r="K1015" s="114">
        <f t="shared" ref="K1015:K1022" si="617">SUM(I1015:J1015)*D1015</f>
        <v>0</v>
      </c>
    </row>
    <row r="1016" spans="1:11" ht="15" x14ac:dyDescent="0.2">
      <c r="A1016" s="40"/>
      <c r="B1016" s="74" t="s">
        <v>14</v>
      </c>
      <c r="C1016" s="41" t="s">
        <v>209</v>
      </c>
      <c r="D1016" s="75">
        <v>9</v>
      </c>
      <c r="E1016" s="76" t="s">
        <v>13</v>
      </c>
      <c r="F1016" s="62"/>
      <c r="G1016" s="43"/>
      <c r="H1016" s="44">
        <f t="shared" si="614"/>
        <v>0</v>
      </c>
      <c r="I1016" s="113">
        <f t="shared" si="615"/>
        <v>0</v>
      </c>
      <c r="J1016" s="113">
        <f t="shared" si="616"/>
        <v>0</v>
      </c>
      <c r="K1016" s="114">
        <f t="shared" si="617"/>
        <v>0</v>
      </c>
    </row>
    <row r="1017" spans="1:11" ht="15" x14ac:dyDescent="0.2">
      <c r="A1017" s="40"/>
      <c r="B1017" s="74" t="s">
        <v>15</v>
      </c>
      <c r="C1017" s="41" t="s">
        <v>152</v>
      </c>
      <c r="D1017" s="75">
        <v>1</v>
      </c>
      <c r="E1017" s="76" t="s">
        <v>36</v>
      </c>
      <c r="F1017" s="62"/>
      <c r="G1017" s="43"/>
      <c r="H1017" s="44">
        <f t="shared" si="614"/>
        <v>0</v>
      </c>
      <c r="I1017" s="113">
        <f t="shared" si="615"/>
        <v>0</v>
      </c>
      <c r="J1017" s="113">
        <f t="shared" si="616"/>
        <v>0</v>
      </c>
      <c r="K1017" s="114">
        <f t="shared" si="617"/>
        <v>0</v>
      </c>
    </row>
    <row r="1018" spans="1:11" ht="15" x14ac:dyDescent="0.2">
      <c r="A1018" s="40"/>
      <c r="B1018" s="74" t="s">
        <v>16</v>
      </c>
      <c r="C1018" s="41" t="s">
        <v>153</v>
      </c>
      <c r="D1018" s="75">
        <v>12</v>
      </c>
      <c r="E1018" s="76" t="s">
        <v>4</v>
      </c>
      <c r="F1018" s="62"/>
      <c r="G1018" s="43"/>
      <c r="H1018" s="44">
        <f t="shared" si="614"/>
        <v>0</v>
      </c>
      <c r="I1018" s="113">
        <f t="shared" si="615"/>
        <v>0</v>
      </c>
      <c r="J1018" s="113">
        <f t="shared" si="616"/>
        <v>0</v>
      </c>
      <c r="K1018" s="114">
        <f t="shared" si="617"/>
        <v>0</v>
      </c>
    </row>
    <row r="1019" spans="1:11" ht="30" x14ac:dyDescent="0.2">
      <c r="A1019" s="40"/>
      <c r="B1019" s="74" t="s">
        <v>17</v>
      </c>
      <c r="C1019" s="41" t="s">
        <v>154</v>
      </c>
      <c r="D1019" s="75">
        <v>3</v>
      </c>
      <c r="E1019" s="76" t="s">
        <v>4</v>
      </c>
      <c r="F1019" s="62"/>
      <c r="G1019" s="43"/>
      <c r="H1019" s="44">
        <f t="shared" si="614"/>
        <v>0</v>
      </c>
      <c r="I1019" s="113">
        <f t="shared" si="615"/>
        <v>0</v>
      </c>
      <c r="J1019" s="113">
        <f t="shared" si="616"/>
        <v>0</v>
      </c>
      <c r="K1019" s="114">
        <f t="shared" si="617"/>
        <v>0</v>
      </c>
    </row>
    <row r="1020" spans="1:11" ht="15" x14ac:dyDescent="0.2">
      <c r="A1020" s="40"/>
      <c r="B1020" s="74" t="s">
        <v>39</v>
      </c>
      <c r="C1020" s="41" t="s">
        <v>250</v>
      </c>
      <c r="D1020" s="75">
        <v>2</v>
      </c>
      <c r="E1020" s="76" t="s">
        <v>4</v>
      </c>
      <c r="F1020" s="62"/>
      <c r="G1020" s="43"/>
      <c r="H1020" s="44">
        <f t="shared" si="614"/>
        <v>0</v>
      </c>
      <c r="I1020" s="113">
        <f t="shared" si="615"/>
        <v>0</v>
      </c>
      <c r="J1020" s="113">
        <f t="shared" si="616"/>
        <v>0</v>
      </c>
      <c r="K1020" s="114">
        <f t="shared" si="617"/>
        <v>0</v>
      </c>
    </row>
    <row r="1021" spans="1:11" ht="15" x14ac:dyDescent="0.2">
      <c r="A1021" s="40"/>
      <c r="B1021" s="74" t="s">
        <v>40</v>
      </c>
      <c r="C1021" s="41" t="s">
        <v>46</v>
      </c>
      <c r="D1021" s="75">
        <v>77</v>
      </c>
      <c r="E1021" s="76" t="s">
        <v>36</v>
      </c>
      <c r="F1021" s="43"/>
      <c r="G1021" s="43"/>
      <c r="H1021" s="44">
        <f t="shared" si="614"/>
        <v>0</v>
      </c>
      <c r="I1021" s="113">
        <f t="shared" si="615"/>
        <v>0</v>
      </c>
      <c r="J1021" s="113">
        <f t="shared" si="616"/>
        <v>0</v>
      </c>
      <c r="K1021" s="114">
        <f t="shared" si="617"/>
        <v>0</v>
      </c>
    </row>
    <row r="1022" spans="1:11" ht="15" x14ac:dyDescent="0.2">
      <c r="A1022" s="45"/>
      <c r="B1022" s="46" t="s">
        <v>41</v>
      </c>
      <c r="C1022" s="47" t="s">
        <v>47</v>
      </c>
      <c r="D1022" s="48">
        <v>77</v>
      </c>
      <c r="E1022" s="49" t="s">
        <v>36</v>
      </c>
      <c r="F1022" s="50"/>
      <c r="G1022" s="50"/>
      <c r="H1022" s="44">
        <f t="shared" si="614"/>
        <v>0</v>
      </c>
      <c r="I1022" s="113">
        <f t="shared" si="615"/>
        <v>0</v>
      </c>
      <c r="J1022" s="113">
        <f t="shared" si="616"/>
        <v>0</v>
      </c>
      <c r="K1022" s="114">
        <f t="shared" si="617"/>
        <v>0</v>
      </c>
    </row>
    <row r="1023" spans="1:11" ht="15" x14ac:dyDescent="0.2">
      <c r="A1023" s="21"/>
      <c r="B1023" s="22"/>
      <c r="C1023" s="51" t="s">
        <v>42</v>
      </c>
      <c r="D1023" s="52"/>
      <c r="E1023" s="51"/>
      <c r="F1023" s="53">
        <f>SUMPRODUCT(D1012:D1022,F1012:F1022)</f>
        <v>0</v>
      </c>
      <c r="G1023" s="53">
        <f>SUMPRODUCT(D1012:D1022,G1012:G1022)</f>
        <v>0</v>
      </c>
      <c r="H1023" s="54">
        <f>SUM(H1012:H1022)</f>
        <v>0</v>
      </c>
      <c r="I1023" s="53">
        <f>SUMPRODUCT(D1012:D1022,I1012:I1022)</f>
        <v>0</v>
      </c>
      <c r="J1023" s="53">
        <f>SUMPRODUCT(D1012:D1022,J1012:J1022)</f>
        <v>0</v>
      </c>
      <c r="K1023" s="54">
        <f>SUM(K1012:K1022)</f>
        <v>0</v>
      </c>
    </row>
    <row r="1024" spans="1:11" ht="15" x14ac:dyDescent="0.2">
      <c r="A1024" s="56"/>
      <c r="B1024" s="24" t="s">
        <v>43</v>
      </c>
      <c r="C1024" s="25" t="s">
        <v>155</v>
      </c>
      <c r="D1024" s="26"/>
      <c r="E1024" s="25"/>
      <c r="F1024" s="27"/>
      <c r="G1024" s="57"/>
      <c r="H1024" s="58"/>
      <c r="I1024" s="59"/>
      <c r="J1024" s="60"/>
      <c r="K1024" s="61"/>
    </row>
    <row r="1025" spans="1:11" ht="75" x14ac:dyDescent="0.2">
      <c r="A1025" s="33"/>
      <c r="B1025" s="74">
        <v>1</v>
      </c>
      <c r="C1025" s="41" t="s">
        <v>236</v>
      </c>
      <c r="D1025" s="75">
        <v>7</v>
      </c>
      <c r="E1025" s="76" t="s">
        <v>36</v>
      </c>
      <c r="F1025" s="43"/>
      <c r="G1025" s="43"/>
      <c r="H1025" s="44">
        <f t="shared" ref="H1025" si="618">SUM(F1025,G1025)*D1025</f>
        <v>0</v>
      </c>
      <c r="I1025" s="113">
        <f t="shared" ref="I1025" si="619">TRUNC(F1025*(1+$K$4),2)</f>
        <v>0</v>
      </c>
      <c r="J1025" s="113">
        <f t="shared" ref="J1025" si="620">TRUNC(G1025*(1+$K$4),2)</f>
        <v>0</v>
      </c>
      <c r="K1025" s="114">
        <f t="shared" ref="K1025" si="621">SUM(I1025:J1025)*D1025</f>
        <v>0</v>
      </c>
    </row>
    <row r="1026" spans="1:11" ht="15" x14ac:dyDescent="0.2">
      <c r="A1026" s="21"/>
      <c r="B1026" s="22"/>
      <c r="C1026" s="51" t="s">
        <v>168</v>
      </c>
      <c r="D1026" s="52"/>
      <c r="E1026" s="51"/>
      <c r="F1026" s="53" t="e">
        <f>SUMPRODUCT(D1025,F1025)</f>
        <v>#VALUE!</v>
      </c>
      <c r="G1026" s="53" t="e">
        <f>SUMPRODUCT(D1025,G1025)</f>
        <v>#VALUE!</v>
      </c>
      <c r="H1026" s="54">
        <f>H1025</f>
        <v>0</v>
      </c>
      <c r="I1026" s="53">
        <f>SUMPRODUCT(D1025,I1025)</f>
        <v>0</v>
      </c>
      <c r="J1026" s="53">
        <f>SUMPRODUCT(D1025,J1025)</f>
        <v>0</v>
      </c>
      <c r="K1026" s="54">
        <f>K1025</f>
        <v>0</v>
      </c>
    </row>
    <row r="1027" spans="1:11" ht="15" x14ac:dyDescent="0.2">
      <c r="A1027" s="56"/>
      <c r="B1027" s="24" t="s">
        <v>44</v>
      </c>
      <c r="C1027" s="25" t="s">
        <v>156</v>
      </c>
      <c r="D1027" s="26"/>
      <c r="E1027" s="25"/>
      <c r="F1027" s="27"/>
      <c r="G1027" s="57"/>
      <c r="H1027" s="58"/>
      <c r="I1027" s="59"/>
      <c r="J1027" s="60"/>
      <c r="K1027" s="61"/>
    </row>
    <row r="1028" spans="1:11" ht="15" x14ac:dyDescent="0.2">
      <c r="A1028" s="33"/>
      <c r="B1028" s="34">
        <v>1</v>
      </c>
      <c r="C1028" s="35" t="s">
        <v>157</v>
      </c>
      <c r="D1028" s="36"/>
      <c r="E1028" s="35"/>
      <c r="F1028" s="37"/>
      <c r="G1028" s="37"/>
      <c r="H1028" s="38"/>
      <c r="I1028" s="55"/>
      <c r="J1028" s="37"/>
      <c r="K1028" s="38"/>
    </row>
    <row r="1029" spans="1:11" ht="60" x14ac:dyDescent="0.2">
      <c r="A1029" s="40"/>
      <c r="B1029" s="74" t="s">
        <v>10</v>
      </c>
      <c r="C1029" s="41" t="s">
        <v>183</v>
      </c>
      <c r="D1029" s="75">
        <v>1</v>
      </c>
      <c r="E1029" s="76" t="s">
        <v>4</v>
      </c>
      <c r="F1029" s="62"/>
      <c r="G1029" s="43"/>
      <c r="H1029" s="44">
        <f t="shared" ref="H1029:H1030" si="622">SUM(F1029,G1029)*D1029</f>
        <v>0</v>
      </c>
      <c r="I1029" s="112">
        <f t="shared" ref="I1029:I1030" si="623">TRUNC(F1029*(1+$K$4),2)</f>
        <v>0</v>
      </c>
      <c r="J1029" s="113">
        <f t="shared" ref="J1029:J1030" si="624">TRUNC(G1029*(1+$K$4),2)</f>
        <v>0</v>
      </c>
      <c r="K1029" s="114">
        <f t="shared" ref="K1029:K1030" si="625">SUM(I1029:J1029)*D1029</f>
        <v>0</v>
      </c>
    </row>
    <row r="1030" spans="1:11" ht="30" x14ac:dyDescent="0.2">
      <c r="A1030" s="40"/>
      <c r="B1030" s="74" t="s">
        <v>11</v>
      </c>
      <c r="C1030" s="41" t="s">
        <v>189</v>
      </c>
      <c r="D1030" s="75">
        <v>10</v>
      </c>
      <c r="E1030" s="76" t="s">
        <v>13</v>
      </c>
      <c r="F1030" s="62"/>
      <c r="G1030" s="43"/>
      <c r="H1030" s="44">
        <f t="shared" si="622"/>
        <v>0</v>
      </c>
      <c r="I1030" s="112">
        <f t="shared" si="623"/>
        <v>0</v>
      </c>
      <c r="J1030" s="113">
        <f t="shared" si="624"/>
        <v>0</v>
      </c>
      <c r="K1030" s="114">
        <f t="shared" si="625"/>
        <v>0</v>
      </c>
    </row>
    <row r="1031" spans="1:11" ht="30" x14ac:dyDescent="0.2">
      <c r="A1031" s="40"/>
      <c r="B1031" s="74" t="s">
        <v>24</v>
      </c>
      <c r="C1031" s="41" t="s">
        <v>158</v>
      </c>
      <c r="D1031" s="75"/>
      <c r="E1031" s="76"/>
      <c r="F1031" s="42"/>
      <c r="G1031" s="111"/>
      <c r="H1031" s="44"/>
      <c r="I1031" s="112"/>
      <c r="J1031" s="113"/>
      <c r="K1031" s="114"/>
    </row>
    <row r="1032" spans="1:11" ht="15" x14ac:dyDescent="0.2">
      <c r="A1032" s="40"/>
      <c r="B1032" s="74" t="s">
        <v>186</v>
      </c>
      <c r="C1032" s="41" t="s">
        <v>184</v>
      </c>
      <c r="D1032" s="75">
        <v>106</v>
      </c>
      <c r="E1032" s="76" t="s">
        <v>13</v>
      </c>
      <c r="F1032" s="62"/>
      <c r="G1032" s="43"/>
      <c r="H1032" s="44">
        <f t="shared" ref="H1032:H1041" si="626">SUM(F1032,G1032)*D1032</f>
        <v>0</v>
      </c>
      <c r="I1032" s="112">
        <f t="shared" ref="I1032:I1041" si="627">TRUNC(F1032*(1+$K$4),2)</f>
        <v>0</v>
      </c>
      <c r="J1032" s="113">
        <f t="shared" ref="J1032:J1041" si="628">TRUNC(G1032*(1+$K$4),2)</f>
        <v>0</v>
      </c>
      <c r="K1032" s="114">
        <f t="shared" ref="K1032:K1041" si="629">SUM(I1032:J1032)*D1032</f>
        <v>0</v>
      </c>
    </row>
    <row r="1033" spans="1:11" ht="45" x14ac:dyDescent="0.2">
      <c r="A1033" s="40"/>
      <c r="B1033" s="74" t="s">
        <v>26</v>
      </c>
      <c r="C1033" s="41" t="s">
        <v>167</v>
      </c>
      <c r="D1033" s="75">
        <v>1</v>
      </c>
      <c r="E1033" s="76" t="s">
        <v>4</v>
      </c>
      <c r="F1033" s="62"/>
      <c r="G1033" s="43"/>
      <c r="H1033" s="44">
        <f t="shared" si="626"/>
        <v>0</v>
      </c>
      <c r="I1033" s="112">
        <f t="shared" si="627"/>
        <v>0</v>
      </c>
      <c r="J1033" s="113">
        <f t="shared" si="628"/>
        <v>0</v>
      </c>
      <c r="K1033" s="114">
        <f t="shared" si="629"/>
        <v>0</v>
      </c>
    </row>
    <row r="1034" spans="1:11" ht="15" x14ac:dyDescent="0.2">
      <c r="A1034" s="40"/>
      <c r="B1034" s="74" t="s">
        <v>25</v>
      </c>
      <c r="C1034" s="41" t="s">
        <v>210</v>
      </c>
      <c r="D1034" s="75">
        <v>58</v>
      </c>
      <c r="E1034" s="76" t="s">
        <v>13</v>
      </c>
      <c r="F1034" s="43"/>
      <c r="G1034" s="43"/>
      <c r="H1034" s="44">
        <f t="shared" si="626"/>
        <v>0</v>
      </c>
      <c r="I1034" s="112">
        <f t="shared" si="627"/>
        <v>0</v>
      </c>
      <c r="J1034" s="113">
        <f t="shared" si="628"/>
        <v>0</v>
      </c>
      <c r="K1034" s="114">
        <f t="shared" si="629"/>
        <v>0</v>
      </c>
    </row>
    <row r="1035" spans="1:11" ht="15" x14ac:dyDescent="0.2">
      <c r="A1035" s="40"/>
      <c r="B1035" s="74" t="s">
        <v>27</v>
      </c>
      <c r="C1035" s="41" t="s">
        <v>185</v>
      </c>
      <c r="D1035" s="75">
        <v>5</v>
      </c>
      <c r="E1035" s="76" t="s">
        <v>4</v>
      </c>
      <c r="F1035" s="62"/>
      <c r="G1035" s="43"/>
      <c r="H1035" s="44">
        <f t="shared" si="626"/>
        <v>0</v>
      </c>
      <c r="I1035" s="112">
        <f t="shared" si="627"/>
        <v>0</v>
      </c>
      <c r="J1035" s="113">
        <f t="shared" si="628"/>
        <v>0</v>
      </c>
      <c r="K1035" s="114">
        <f t="shared" si="629"/>
        <v>0</v>
      </c>
    </row>
    <row r="1036" spans="1:11" ht="15" x14ac:dyDescent="0.2">
      <c r="A1036" s="40"/>
      <c r="B1036" s="74" t="s">
        <v>29</v>
      </c>
      <c r="C1036" s="41" t="s">
        <v>159</v>
      </c>
      <c r="D1036" s="75">
        <v>1</v>
      </c>
      <c r="E1036" s="76" t="s">
        <v>4</v>
      </c>
      <c r="F1036" s="62"/>
      <c r="G1036" s="43"/>
      <c r="H1036" s="44">
        <f t="shared" si="626"/>
        <v>0</v>
      </c>
      <c r="I1036" s="112">
        <f t="shared" si="627"/>
        <v>0</v>
      </c>
      <c r="J1036" s="113">
        <f t="shared" si="628"/>
        <v>0</v>
      </c>
      <c r="K1036" s="114">
        <f t="shared" si="629"/>
        <v>0</v>
      </c>
    </row>
    <row r="1037" spans="1:11" ht="30" x14ac:dyDescent="0.2">
      <c r="A1037" s="40"/>
      <c r="B1037" s="74" t="s">
        <v>30</v>
      </c>
      <c r="C1037" s="41" t="s">
        <v>160</v>
      </c>
      <c r="D1037" s="75">
        <v>1</v>
      </c>
      <c r="E1037" s="76" t="s">
        <v>169</v>
      </c>
      <c r="F1037" s="62"/>
      <c r="G1037" s="43"/>
      <c r="H1037" s="44">
        <f t="shared" si="626"/>
        <v>0</v>
      </c>
      <c r="I1037" s="112">
        <f t="shared" si="627"/>
        <v>0</v>
      </c>
      <c r="J1037" s="113">
        <f t="shared" si="628"/>
        <v>0</v>
      </c>
      <c r="K1037" s="114">
        <f t="shared" si="629"/>
        <v>0</v>
      </c>
    </row>
    <row r="1038" spans="1:11" ht="30" x14ac:dyDescent="0.2">
      <c r="A1038" s="40"/>
      <c r="B1038" s="74" t="s">
        <v>31</v>
      </c>
      <c r="C1038" s="41" t="s">
        <v>161</v>
      </c>
      <c r="D1038" s="75">
        <v>29</v>
      </c>
      <c r="E1038" s="76" t="s">
        <v>13</v>
      </c>
      <c r="F1038" s="62"/>
      <c r="G1038" s="43"/>
      <c r="H1038" s="44">
        <f t="shared" si="626"/>
        <v>0</v>
      </c>
      <c r="I1038" s="112">
        <f t="shared" si="627"/>
        <v>0</v>
      </c>
      <c r="J1038" s="113">
        <f t="shared" si="628"/>
        <v>0</v>
      </c>
      <c r="K1038" s="114">
        <f t="shared" si="629"/>
        <v>0</v>
      </c>
    </row>
    <row r="1039" spans="1:11" ht="75" x14ac:dyDescent="0.2">
      <c r="A1039" s="40"/>
      <c r="B1039" s="74" t="s">
        <v>28</v>
      </c>
      <c r="C1039" s="41" t="s">
        <v>162</v>
      </c>
      <c r="D1039" s="75">
        <v>22</v>
      </c>
      <c r="E1039" s="76" t="s">
        <v>13</v>
      </c>
      <c r="F1039" s="62"/>
      <c r="G1039" s="43"/>
      <c r="H1039" s="44">
        <f t="shared" si="626"/>
        <v>0</v>
      </c>
      <c r="I1039" s="112">
        <f t="shared" si="627"/>
        <v>0</v>
      </c>
      <c r="J1039" s="113">
        <f t="shared" si="628"/>
        <v>0</v>
      </c>
      <c r="K1039" s="114">
        <f t="shared" si="629"/>
        <v>0</v>
      </c>
    </row>
    <row r="1040" spans="1:11" ht="30" x14ac:dyDescent="0.2">
      <c r="A1040" s="40"/>
      <c r="B1040" s="74" t="s">
        <v>187</v>
      </c>
      <c r="C1040" s="41" t="s">
        <v>211</v>
      </c>
      <c r="D1040" s="75">
        <v>1</v>
      </c>
      <c r="E1040" s="76" t="s">
        <v>169</v>
      </c>
      <c r="F1040" s="43"/>
      <c r="G1040" s="43"/>
      <c r="H1040" s="44">
        <f t="shared" si="626"/>
        <v>0</v>
      </c>
      <c r="I1040" s="112">
        <f t="shared" si="627"/>
        <v>0</v>
      </c>
      <c r="J1040" s="113">
        <f t="shared" si="628"/>
        <v>0</v>
      </c>
      <c r="K1040" s="114">
        <f t="shared" si="629"/>
        <v>0</v>
      </c>
    </row>
    <row r="1041" spans="1:11" ht="15" x14ac:dyDescent="0.2">
      <c r="A1041" s="40"/>
      <c r="B1041" s="74" t="s">
        <v>188</v>
      </c>
      <c r="C1041" s="41" t="s">
        <v>163</v>
      </c>
      <c r="D1041" s="75">
        <v>1</v>
      </c>
      <c r="E1041" s="76" t="s">
        <v>4</v>
      </c>
      <c r="F1041" s="43"/>
      <c r="G1041" s="43"/>
      <c r="H1041" s="44">
        <f t="shared" si="626"/>
        <v>0</v>
      </c>
      <c r="I1041" s="112">
        <f t="shared" si="627"/>
        <v>0</v>
      </c>
      <c r="J1041" s="113">
        <f t="shared" si="628"/>
        <v>0</v>
      </c>
      <c r="K1041" s="114">
        <f t="shared" si="629"/>
        <v>0</v>
      </c>
    </row>
    <row r="1042" spans="1:11" ht="15.75" thickBot="1" x14ac:dyDescent="0.25">
      <c r="A1042" s="63"/>
      <c r="B1042" s="64"/>
      <c r="C1042" s="65" t="s">
        <v>49</v>
      </c>
      <c r="D1042" s="66"/>
      <c r="E1042" s="65"/>
      <c r="F1042" s="67">
        <f>SUMPRODUCT(D1029:D1041,F1029:F1041)</f>
        <v>0</v>
      </c>
      <c r="G1042" s="67">
        <f>SUMPRODUCT(D1029:D1041,G1029:G1041)</f>
        <v>0</v>
      </c>
      <c r="H1042" s="68">
        <f>SUM(H1029:H1041)</f>
        <v>0</v>
      </c>
      <c r="I1042" s="67">
        <f>SUMPRODUCT(D1029:D1041,I1029:I1041)</f>
        <v>0</v>
      </c>
      <c r="J1042" s="67">
        <f>SUMPRODUCT(D1029:D1041,J1029:J1041)</f>
        <v>0</v>
      </c>
      <c r="K1042" s="68">
        <f>SUM(K1029:K1041)</f>
        <v>0</v>
      </c>
    </row>
    <row r="1043" spans="1:11" ht="15.75" thickBot="1" x14ac:dyDescent="0.25">
      <c r="A1043" s="85"/>
      <c r="B1043" s="86"/>
      <c r="C1043" s="87" t="s">
        <v>119</v>
      </c>
      <c r="D1043" s="88"/>
      <c r="E1043" s="87"/>
      <c r="F1043" s="89" t="e">
        <f>F1042+F1026+F1023</f>
        <v>#VALUE!</v>
      </c>
      <c r="G1043" s="89" t="e">
        <f t="shared" ref="G1043:K1043" si="630">G1042+G1026+G1023</f>
        <v>#VALUE!</v>
      </c>
      <c r="H1043" s="89">
        <f t="shared" si="630"/>
        <v>0</v>
      </c>
      <c r="I1043" s="89">
        <f t="shared" si="630"/>
        <v>0</v>
      </c>
      <c r="J1043" s="89">
        <f t="shared" si="630"/>
        <v>0</v>
      </c>
      <c r="K1043" s="89">
        <f t="shared" si="630"/>
        <v>0</v>
      </c>
    </row>
    <row r="1044" spans="1:11" ht="15" x14ac:dyDescent="0.2">
      <c r="A1044" s="81"/>
      <c r="B1044" s="82"/>
      <c r="C1044" s="134" t="s">
        <v>120</v>
      </c>
      <c r="D1044" s="134"/>
      <c r="E1044" s="134"/>
      <c r="F1044" s="134"/>
      <c r="G1044" s="134"/>
      <c r="H1044" s="135"/>
      <c r="I1044" s="83"/>
      <c r="J1044" s="83"/>
      <c r="K1044" s="84"/>
    </row>
    <row r="1045" spans="1:11" ht="15" x14ac:dyDescent="0.2">
      <c r="A1045" s="23"/>
      <c r="B1045" s="24" t="s">
        <v>33</v>
      </c>
      <c r="C1045" s="25" t="s">
        <v>48</v>
      </c>
      <c r="D1045" s="26"/>
      <c r="E1045" s="25"/>
      <c r="F1045" s="27"/>
      <c r="G1045" s="28"/>
      <c r="H1045" s="29"/>
      <c r="I1045" s="30"/>
      <c r="J1045" s="31"/>
      <c r="K1045" s="32"/>
    </row>
    <row r="1046" spans="1:11" ht="15" x14ac:dyDescent="0.2">
      <c r="A1046" s="33"/>
      <c r="B1046" s="34" t="s">
        <v>34</v>
      </c>
      <c r="C1046" s="35" t="s">
        <v>35</v>
      </c>
      <c r="D1046" s="36"/>
      <c r="E1046" s="35"/>
      <c r="F1046" s="37"/>
      <c r="G1046" s="37"/>
      <c r="H1046" s="38"/>
      <c r="I1046" s="39"/>
      <c r="J1046" s="37"/>
      <c r="K1046" s="38"/>
    </row>
    <row r="1047" spans="1:11" ht="15" x14ac:dyDescent="0.2">
      <c r="A1047" s="40"/>
      <c r="B1047" s="74" t="s">
        <v>10</v>
      </c>
      <c r="C1047" s="41" t="s">
        <v>149</v>
      </c>
      <c r="D1047" s="75">
        <v>1</v>
      </c>
      <c r="E1047" s="76" t="s">
        <v>4</v>
      </c>
      <c r="F1047" s="42" t="s">
        <v>23</v>
      </c>
      <c r="G1047" s="43"/>
      <c r="H1047" s="44">
        <f t="shared" ref="H1047:H1050" si="631">SUM(F1047,G1047)*D1047</f>
        <v>0</v>
      </c>
      <c r="I1047" s="112" t="s">
        <v>23</v>
      </c>
      <c r="J1047" s="113">
        <f>TRUNC(G1047*(1+$K$4),2)</f>
        <v>0</v>
      </c>
      <c r="K1047" s="114">
        <f t="shared" ref="K1047:K1050" si="632">SUM(I1047:J1047)*D1047</f>
        <v>0</v>
      </c>
    </row>
    <row r="1048" spans="1:11" ht="45" x14ac:dyDescent="0.2">
      <c r="A1048" s="40"/>
      <c r="B1048" s="74" t="s">
        <v>11</v>
      </c>
      <c r="C1048" s="41" t="s">
        <v>208</v>
      </c>
      <c r="D1048" s="75">
        <v>5</v>
      </c>
      <c r="E1048" s="76" t="s">
        <v>37</v>
      </c>
      <c r="F1048" s="42" t="s">
        <v>23</v>
      </c>
      <c r="G1048" s="43"/>
      <c r="H1048" s="44">
        <f t="shared" si="631"/>
        <v>0</v>
      </c>
      <c r="I1048" s="112" t="s">
        <v>23</v>
      </c>
      <c r="J1048" s="113">
        <f t="shared" ref="J1048:J1050" si="633">TRUNC(G1048*(1+$K$4),2)</f>
        <v>0</v>
      </c>
      <c r="K1048" s="114">
        <f t="shared" si="632"/>
        <v>0</v>
      </c>
    </row>
    <row r="1049" spans="1:11" ht="15" x14ac:dyDescent="0.2">
      <c r="A1049" s="40"/>
      <c r="B1049" s="74" t="s">
        <v>24</v>
      </c>
      <c r="C1049" s="41" t="s">
        <v>199</v>
      </c>
      <c r="D1049" s="75">
        <v>1</v>
      </c>
      <c r="E1049" s="76" t="s">
        <v>36</v>
      </c>
      <c r="F1049" s="62"/>
      <c r="G1049" s="43"/>
      <c r="H1049" s="44">
        <f t="shared" si="631"/>
        <v>0</v>
      </c>
      <c r="I1049" s="113">
        <f t="shared" ref="I1049:I1050" si="634">TRUNC(F1049*(1+$K$4),2)</f>
        <v>0</v>
      </c>
      <c r="J1049" s="113">
        <f t="shared" si="633"/>
        <v>0</v>
      </c>
      <c r="K1049" s="114">
        <f t="shared" si="632"/>
        <v>0</v>
      </c>
    </row>
    <row r="1050" spans="1:11" ht="15" x14ac:dyDescent="0.2">
      <c r="A1050" s="40"/>
      <c r="B1050" s="74" t="s">
        <v>38</v>
      </c>
      <c r="C1050" s="41" t="s">
        <v>250</v>
      </c>
      <c r="D1050" s="75">
        <v>2</v>
      </c>
      <c r="E1050" s="76" t="s">
        <v>4</v>
      </c>
      <c r="F1050" s="62"/>
      <c r="G1050" s="43"/>
      <c r="H1050" s="44">
        <f t="shared" si="631"/>
        <v>0</v>
      </c>
      <c r="I1050" s="113">
        <f t="shared" si="634"/>
        <v>0</v>
      </c>
      <c r="J1050" s="113">
        <f t="shared" si="633"/>
        <v>0</v>
      </c>
      <c r="K1050" s="114">
        <f t="shared" si="632"/>
        <v>0</v>
      </c>
    </row>
    <row r="1051" spans="1:11" ht="15" x14ac:dyDescent="0.2">
      <c r="A1051" s="40"/>
      <c r="B1051" s="74" t="s">
        <v>39</v>
      </c>
      <c r="C1051" s="41" t="s">
        <v>46</v>
      </c>
      <c r="D1051" s="75">
        <v>62</v>
      </c>
      <c r="E1051" s="76" t="s">
        <v>36</v>
      </c>
      <c r="F1051" s="43"/>
      <c r="G1051" s="43"/>
      <c r="H1051" s="44">
        <f t="shared" ref="H1051:H1052" si="635">SUM(F1051,G1051)*D1051</f>
        <v>0</v>
      </c>
      <c r="I1051" s="113">
        <f t="shared" ref="I1051:I1052" si="636">TRUNC(F1051*(1+$K$4),2)</f>
        <v>0</v>
      </c>
      <c r="J1051" s="113">
        <f t="shared" ref="J1051:J1052" si="637">TRUNC(G1051*(1+$K$4),2)</f>
        <v>0</v>
      </c>
      <c r="K1051" s="114">
        <f t="shared" ref="K1051:K1052" si="638">SUM(I1051:J1051)*D1051</f>
        <v>0</v>
      </c>
    </row>
    <row r="1052" spans="1:11" ht="15" x14ac:dyDescent="0.2">
      <c r="A1052" s="45"/>
      <c r="B1052" s="46" t="s">
        <v>40</v>
      </c>
      <c r="C1052" s="47" t="s">
        <v>47</v>
      </c>
      <c r="D1052" s="48">
        <v>62</v>
      </c>
      <c r="E1052" s="49" t="s">
        <v>36</v>
      </c>
      <c r="F1052" s="50"/>
      <c r="G1052" s="50"/>
      <c r="H1052" s="44">
        <f t="shared" si="635"/>
        <v>0</v>
      </c>
      <c r="I1052" s="113">
        <f t="shared" si="636"/>
        <v>0</v>
      </c>
      <c r="J1052" s="113">
        <f t="shared" si="637"/>
        <v>0</v>
      </c>
      <c r="K1052" s="114">
        <f t="shared" si="638"/>
        <v>0</v>
      </c>
    </row>
    <row r="1053" spans="1:11" ht="15" x14ac:dyDescent="0.2">
      <c r="A1053" s="21"/>
      <c r="B1053" s="22"/>
      <c r="C1053" s="51" t="s">
        <v>42</v>
      </c>
      <c r="D1053" s="52"/>
      <c r="E1053" s="51"/>
      <c r="F1053" s="53">
        <f>SUMPRODUCT(D1047:D1052,F1047:F1052)</f>
        <v>0</v>
      </c>
      <c r="G1053" s="53">
        <f>SUMPRODUCT(D1047:D1052,G1047:G1052)</f>
        <v>0</v>
      </c>
      <c r="H1053" s="54">
        <f>SUM(H1047:H1052)</f>
        <v>0</v>
      </c>
      <c r="I1053" s="53">
        <f>SUMPRODUCT(D1047:D1052,I1047:I1052)</f>
        <v>0</v>
      </c>
      <c r="J1053" s="53">
        <f>SUMPRODUCT(D1047:D1052,J1047:J1052)</f>
        <v>0</v>
      </c>
      <c r="K1053" s="54">
        <f>SUM(K1047:K1052)</f>
        <v>0</v>
      </c>
    </row>
    <row r="1054" spans="1:11" ht="15" x14ac:dyDescent="0.2">
      <c r="A1054" s="56"/>
      <c r="B1054" s="24" t="s">
        <v>43</v>
      </c>
      <c r="C1054" s="25" t="s">
        <v>155</v>
      </c>
      <c r="D1054" s="26"/>
      <c r="E1054" s="25"/>
      <c r="F1054" s="27"/>
      <c r="G1054" s="57"/>
      <c r="H1054" s="58"/>
      <c r="I1054" s="59"/>
      <c r="J1054" s="60"/>
      <c r="K1054" s="61"/>
    </row>
    <row r="1055" spans="1:11" ht="75" x14ac:dyDescent="0.2">
      <c r="A1055" s="33"/>
      <c r="B1055" s="74">
        <v>1</v>
      </c>
      <c r="C1055" s="41" t="s">
        <v>237</v>
      </c>
      <c r="D1055" s="75">
        <v>9</v>
      </c>
      <c r="E1055" s="76" t="s">
        <v>36</v>
      </c>
      <c r="F1055" s="43"/>
      <c r="G1055" s="43"/>
      <c r="H1055" s="44">
        <f t="shared" ref="H1055" si="639">SUM(F1055,G1055)*D1055</f>
        <v>0</v>
      </c>
      <c r="I1055" s="113">
        <f t="shared" ref="I1055" si="640">TRUNC(F1055*(1+$K$4),2)</f>
        <v>0</v>
      </c>
      <c r="J1055" s="113">
        <f t="shared" ref="J1055" si="641">TRUNC(G1055*(1+$K$4),2)</f>
        <v>0</v>
      </c>
      <c r="K1055" s="114">
        <f t="shared" ref="K1055" si="642">SUM(I1055:J1055)*D1055</f>
        <v>0</v>
      </c>
    </row>
    <row r="1056" spans="1:11" ht="15" x14ac:dyDescent="0.2">
      <c r="A1056" s="21"/>
      <c r="B1056" s="22"/>
      <c r="C1056" s="51" t="s">
        <v>168</v>
      </c>
      <c r="D1056" s="52"/>
      <c r="E1056" s="51"/>
      <c r="F1056" s="53" t="e">
        <f>SUMPRODUCT(D1055,F1055)</f>
        <v>#VALUE!</v>
      </c>
      <c r="G1056" s="53" t="e">
        <f>SUMPRODUCT(D1055,G1055)</f>
        <v>#VALUE!</v>
      </c>
      <c r="H1056" s="54">
        <f>H1055</f>
        <v>0</v>
      </c>
      <c r="I1056" s="53">
        <f>SUMPRODUCT(D1055,I1055)</f>
        <v>0</v>
      </c>
      <c r="J1056" s="53">
        <f>SUMPRODUCT(D1055,J1055)</f>
        <v>0</v>
      </c>
      <c r="K1056" s="54">
        <f>K1055</f>
        <v>0</v>
      </c>
    </row>
    <row r="1057" spans="1:11" ht="15" x14ac:dyDescent="0.2">
      <c r="A1057" s="56"/>
      <c r="B1057" s="24" t="s">
        <v>44</v>
      </c>
      <c r="C1057" s="25" t="s">
        <v>156</v>
      </c>
      <c r="D1057" s="26"/>
      <c r="E1057" s="25"/>
      <c r="F1057" s="27"/>
      <c r="G1057" s="57"/>
      <c r="H1057" s="58"/>
      <c r="I1057" s="59"/>
      <c r="J1057" s="60"/>
      <c r="K1057" s="61"/>
    </row>
    <row r="1058" spans="1:11" ht="15" x14ac:dyDescent="0.2">
      <c r="A1058" s="33"/>
      <c r="B1058" s="34">
        <v>1</v>
      </c>
      <c r="C1058" s="35" t="s">
        <v>157</v>
      </c>
      <c r="D1058" s="36"/>
      <c r="E1058" s="35"/>
      <c r="F1058" s="37"/>
      <c r="G1058" s="37"/>
      <c r="H1058" s="38"/>
      <c r="I1058" s="55"/>
      <c r="J1058" s="37"/>
      <c r="K1058" s="38"/>
    </row>
    <row r="1059" spans="1:11" ht="30" x14ac:dyDescent="0.2">
      <c r="A1059" s="40"/>
      <c r="B1059" s="74" t="s">
        <v>10</v>
      </c>
      <c r="C1059" s="41" t="s">
        <v>158</v>
      </c>
      <c r="D1059" s="75"/>
      <c r="E1059" s="76"/>
      <c r="F1059" s="42"/>
      <c r="G1059" s="111"/>
      <c r="H1059" s="44"/>
      <c r="I1059" s="112"/>
      <c r="J1059" s="113"/>
      <c r="K1059" s="114"/>
    </row>
    <row r="1060" spans="1:11" ht="15" x14ac:dyDescent="0.2">
      <c r="A1060" s="40"/>
      <c r="B1060" s="74" t="s">
        <v>45</v>
      </c>
      <c r="C1060" s="41" t="s">
        <v>184</v>
      </c>
      <c r="D1060" s="75">
        <v>136</v>
      </c>
      <c r="E1060" s="76" t="s">
        <v>13</v>
      </c>
      <c r="F1060" s="62"/>
      <c r="G1060" s="43"/>
      <c r="H1060" s="44">
        <f t="shared" ref="H1060:H1069" si="643">SUM(F1060,G1060)*D1060</f>
        <v>0</v>
      </c>
      <c r="I1060" s="112">
        <f t="shared" ref="I1060:I1069" si="644">TRUNC(F1060*(1+$K$4),2)</f>
        <v>0</v>
      </c>
      <c r="J1060" s="113">
        <f t="shared" ref="J1060:J1069" si="645">TRUNC(G1060*(1+$K$4),2)</f>
        <v>0</v>
      </c>
      <c r="K1060" s="114">
        <f t="shared" ref="K1060:K1069" si="646">SUM(I1060:J1060)*D1060</f>
        <v>0</v>
      </c>
    </row>
    <row r="1061" spans="1:11" ht="45" x14ac:dyDescent="0.2">
      <c r="A1061" s="40"/>
      <c r="B1061" s="74" t="s">
        <v>11</v>
      </c>
      <c r="C1061" s="41" t="s">
        <v>167</v>
      </c>
      <c r="D1061" s="75">
        <v>1</v>
      </c>
      <c r="E1061" s="76" t="s">
        <v>4</v>
      </c>
      <c r="F1061" s="62"/>
      <c r="G1061" s="43"/>
      <c r="H1061" s="44">
        <f t="shared" si="643"/>
        <v>0</v>
      </c>
      <c r="I1061" s="112">
        <f t="shared" si="644"/>
        <v>0</v>
      </c>
      <c r="J1061" s="113">
        <f t="shared" si="645"/>
        <v>0</v>
      </c>
      <c r="K1061" s="114">
        <f t="shared" si="646"/>
        <v>0</v>
      </c>
    </row>
    <row r="1062" spans="1:11" ht="15" x14ac:dyDescent="0.2">
      <c r="A1062" s="40"/>
      <c r="B1062" s="74" t="s">
        <v>24</v>
      </c>
      <c r="C1062" s="41" t="s">
        <v>210</v>
      </c>
      <c r="D1062" s="75">
        <v>98</v>
      </c>
      <c r="E1062" s="76" t="s">
        <v>13</v>
      </c>
      <c r="F1062" s="43"/>
      <c r="G1062" s="43"/>
      <c r="H1062" s="44">
        <f t="shared" si="643"/>
        <v>0</v>
      </c>
      <c r="I1062" s="112">
        <f t="shared" si="644"/>
        <v>0</v>
      </c>
      <c r="J1062" s="113">
        <f t="shared" si="645"/>
        <v>0</v>
      </c>
      <c r="K1062" s="114">
        <f t="shared" si="646"/>
        <v>0</v>
      </c>
    </row>
    <row r="1063" spans="1:11" ht="15" x14ac:dyDescent="0.2">
      <c r="A1063" s="40"/>
      <c r="B1063" s="74" t="s">
        <v>26</v>
      </c>
      <c r="C1063" s="41" t="s">
        <v>185</v>
      </c>
      <c r="D1063" s="75">
        <v>7</v>
      </c>
      <c r="E1063" s="76" t="s">
        <v>4</v>
      </c>
      <c r="F1063" s="62"/>
      <c r="G1063" s="43"/>
      <c r="H1063" s="44">
        <f t="shared" si="643"/>
        <v>0</v>
      </c>
      <c r="I1063" s="112">
        <f t="shared" si="644"/>
        <v>0</v>
      </c>
      <c r="J1063" s="113">
        <f t="shared" si="645"/>
        <v>0</v>
      </c>
      <c r="K1063" s="114">
        <f t="shared" si="646"/>
        <v>0</v>
      </c>
    </row>
    <row r="1064" spans="1:11" ht="15" x14ac:dyDescent="0.2">
      <c r="A1064" s="40"/>
      <c r="B1064" s="74" t="s">
        <v>25</v>
      </c>
      <c r="C1064" s="41" t="s">
        <v>159</v>
      </c>
      <c r="D1064" s="75">
        <v>1</v>
      </c>
      <c r="E1064" s="76" t="s">
        <v>4</v>
      </c>
      <c r="F1064" s="62"/>
      <c r="G1064" s="43"/>
      <c r="H1064" s="44">
        <f t="shared" si="643"/>
        <v>0</v>
      </c>
      <c r="I1064" s="112">
        <f t="shared" si="644"/>
        <v>0</v>
      </c>
      <c r="J1064" s="113">
        <f t="shared" si="645"/>
        <v>0</v>
      </c>
      <c r="K1064" s="114">
        <f t="shared" si="646"/>
        <v>0</v>
      </c>
    </row>
    <row r="1065" spans="1:11" ht="30" x14ac:dyDescent="0.2">
      <c r="A1065" s="40"/>
      <c r="B1065" s="74" t="s">
        <v>27</v>
      </c>
      <c r="C1065" s="41" t="s">
        <v>160</v>
      </c>
      <c r="D1065" s="75">
        <v>1</v>
      </c>
      <c r="E1065" s="76" t="s">
        <v>169</v>
      </c>
      <c r="F1065" s="62"/>
      <c r="G1065" s="43"/>
      <c r="H1065" s="44">
        <f t="shared" si="643"/>
        <v>0</v>
      </c>
      <c r="I1065" s="112">
        <f t="shared" si="644"/>
        <v>0</v>
      </c>
      <c r="J1065" s="113">
        <f t="shared" si="645"/>
        <v>0</v>
      </c>
      <c r="K1065" s="114">
        <f t="shared" si="646"/>
        <v>0</v>
      </c>
    </row>
    <row r="1066" spans="1:11" ht="30" x14ac:dyDescent="0.2">
      <c r="A1066" s="40"/>
      <c r="B1066" s="74" t="s">
        <v>29</v>
      </c>
      <c r="C1066" s="41" t="s">
        <v>161</v>
      </c>
      <c r="D1066" s="75">
        <v>40</v>
      </c>
      <c r="E1066" s="76" t="s">
        <v>13</v>
      </c>
      <c r="F1066" s="62"/>
      <c r="G1066" s="43"/>
      <c r="H1066" s="44">
        <f t="shared" si="643"/>
        <v>0</v>
      </c>
      <c r="I1066" s="112">
        <f t="shared" si="644"/>
        <v>0</v>
      </c>
      <c r="J1066" s="113">
        <f t="shared" si="645"/>
        <v>0</v>
      </c>
      <c r="K1066" s="114">
        <f t="shared" si="646"/>
        <v>0</v>
      </c>
    </row>
    <row r="1067" spans="1:11" ht="75" x14ac:dyDescent="0.2">
      <c r="A1067" s="40"/>
      <c r="B1067" s="74" t="s">
        <v>30</v>
      </c>
      <c r="C1067" s="41" t="s">
        <v>162</v>
      </c>
      <c r="D1067" s="75">
        <v>46</v>
      </c>
      <c r="E1067" s="76" t="s">
        <v>13</v>
      </c>
      <c r="F1067" s="62"/>
      <c r="G1067" s="43"/>
      <c r="H1067" s="44">
        <f t="shared" si="643"/>
        <v>0</v>
      </c>
      <c r="I1067" s="112">
        <f t="shared" si="644"/>
        <v>0</v>
      </c>
      <c r="J1067" s="113">
        <f t="shared" si="645"/>
        <v>0</v>
      </c>
      <c r="K1067" s="114">
        <f t="shared" si="646"/>
        <v>0</v>
      </c>
    </row>
    <row r="1068" spans="1:11" ht="30" x14ac:dyDescent="0.2">
      <c r="A1068" s="40"/>
      <c r="B1068" s="74" t="s">
        <v>31</v>
      </c>
      <c r="C1068" s="41" t="s">
        <v>211</v>
      </c>
      <c r="D1068" s="75">
        <v>1</v>
      </c>
      <c r="E1068" s="76" t="s">
        <v>169</v>
      </c>
      <c r="F1068" s="43"/>
      <c r="G1068" s="43"/>
      <c r="H1068" s="44">
        <f t="shared" si="643"/>
        <v>0</v>
      </c>
      <c r="I1068" s="112">
        <f t="shared" si="644"/>
        <v>0</v>
      </c>
      <c r="J1068" s="113">
        <f t="shared" si="645"/>
        <v>0</v>
      </c>
      <c r="K1068" s="114">
        <f t="shared" si="646"/>
        <v>0</v>
      </c>
    </row>
    <row r="1069" spans="1:11" ht="15" x14ac:dyDescent="0.2">
      <c r="A1069" s="40"/>
      <c r="B1069" s="74" t="s">
        <v>28</v>
      </c>
      <c r="C1069" s="41" t="s">
        <v>163</v>
      </c>
      <c r="D1069" s="75">
        <v>1</v>
      </c>
      <c r="E1069" s="76" t="s">
        <v>4</v>
      </c>
      <c r="F1069" s="43"/>
      <c r="G1069" s="43"/>
      <c r="H1069" s="44">
        <f t="shared" si="643"/>
        <v>0</v>
      </c>
      <c r="I1069" s="112">
        <f t="shared" si="644"/>
        <v>0</v>
      </c>
      <c r="J1069" s="113">
        <f t="shared" si="645"/>
        <v>0</v>
      </c>
      <c r="K1069" s="114">
        <f t="shared" si="646"/>
        <v>0</v>
      </c>
    </row>
    <row r="1070" spans="1:11" ht="15.75" thickBot="1" x14ac:dyDescent="0.25">
      <c r="A1070" s="63"/>
      <c r="B1070" s="64"/>
      <c r="C1070" s="65" t="s">
        <v>49</v>
      </c>
      <c r="D1070" s="66"/>
      <c r="E1070" s="65"/>
      <c r="F1070" s="67">
        <f>SUMPRODUCT(D1060:D1069,F1060:F1069)</f>
        <v>0</v>
      </c>
      <c r="G1070" s="67">
        <f>SUMPRODUCT(D1060:D1069,G1060:G1069)</f>
        <v>0</v>
      </c>
      <c r="H1070" s="68">
        <f>SUM(H1060:H1069)</f>
        <v>0</v>
      </c>
      <c r="I1070" s="67">
        <f>SUMPRODUCT(D1060:D1069,I1060:I1069)</f>
        <v>0</v>
      </c>
      <c r="J1070" s="67">
        <f>SUMPRODUCT(D1060:D1069,J1060:J1069)</f>
        <v>0</v>
      </c>
      <c r="K1070" s="68">
        <f>SUM(K1060:K1069)</f>
        <v>0</v>
      </c>
    </row>
    <row r="1071" spans="1:11" ht="15.75" thickBot="1" x14ac:dyDescent="0.25">
      <c r="A1071" s="85"/>
      <c r="B1071" s="86"/>
      <c r="C1071" s="87" t="s">
        <v>121</v>
      </c>
      <c r="D1071" s="88"/>
      <c r="E1071" s="87"/>
      <c r="F1071" s="89" t="e">
        <f>F1070+F1056+F1053</f>
        <v>#VALUE!</v>
      </c>
      <c r="G1071" s="89" t="e">
        <f t="shared" ref="G1071:K1071" si="647">G1070+G1056+G1053</f>
        <v>#VALUE!</v>
      </c>
      <c r="H1071" s="89">
        <f t="shared" si="647"/>
        <v>0</v>
      </c>
      <c r="I1071" s="89">
        <f t="shared" si="647"/>
        <v>0</v>
      </c>
      <c r="J1071" s="89">
        <f t="shared" si="647"/>
        <v>0</v>
      </c>
      <c r="K1071" s="89">
        <f t="shared" si="647"/>
        <v>0</v>
      </c>
    </row>
    <row r="1072" spans="1:11" ht="15" x14ac:dyDescent="0.2">
      <c r="A1072" s="81"/>
      <c r="B1072" s="82"/>
      <c r="C1072" s="134" t="s">
        <v>122</v>
      </c>
      <c r="D1072" s="134"/>
      <c r="E1072" s="134"/>
      <c r="F1072" s="134"/>
      <c r="G1072" s="134"/>
      <c r="H1072" s="135"/>
      <c r="I1072" s="83"/>
      <c r="J1072" s="83"/>
      <c r="K1072" s="84"/>
    </row>
    <row r="1073" spans="1:11" ht="15" x14ac:dyDescent="0.2">
      <c r="A1073" s="23"/>
      <c r="B1073" s="24" t="s">
        <v>33</v>
      </c>
      <c r="C1073" s="25" t="s">
        <v>48</v>
      </c>
      <c r="D1073" s="26"/>
      <c r="E1073" s="25"/>
      <c r="F1073" s="27"/>
      <c r="G1073" s="28"/>
      <c r="H1073" s="29"/>
      <c r="I1073" s="30"/>
      <c r="J1073" s="31"/>
      <c r="K1073" s="32"/>
    </row>
    <row r="1074" spans="1:11" ht="15" x14ac:dyDescent="0.2">
      <c r="A1074" s="33"/>
      <c r="B1074" s="34" t="s">
        <v>34</v>
      </c>
      <c r="C1074" s="35" t="s">
        <v>35</v>
      </c>
      <c r="D1074" s="36"/>
      <c r="E1074" s="35"/>
      <c r="F1074" s="37"/>
      <c r="G1074" s="37"/>
      <c r="H1074" s="38"/>
      <c r="I1074" s="39"/>
      <c r="J1074" s="37"/>
      <c r="K1074" s="38"/>
    </row>
    <row r="1075" spans="1:11" ht="15" x14ac:dyDescent="0.2">
      <c r="A1075" s="40"/>
      <c r="B1075" s="74" t="s">
        <v>10</v>
      </c>
      <c r="C1075" s="41" t="s">
        <v>149</v>
      </c>
      <c r="D1075" s="75">
        <v>1</v>
      </c>
      <c r="E1075" s="76" t="s">
        <v>4</v>
      </c>
      <c r="F1075" s="42" t="s">
        <v>23</v>
      </c>
      <c r="G1075" s="43"/>
      <c r="H1075" s="44">
        <f t="shared" ref="H1075:H1077" si="648">SUM(F1075,G1075)*D1075</f>
        <v>0</v>
      </c>
      <c r="I1075" s="112" t="s">
        <v>23</v>
      </c>
      <c r="J1075" s="113">
        <f>TRUNC(G1075*(1+$K$4),2)</f>
        <v>0</v>
      </c>
      <c r="K1075" s="114">
        <f t="shared" ref="K1075:K1077" si="649">SUM(I1075:J1075)*D1075</f>
        <v>0</v>
      </c>
    </row>
    <row r="1076" spans="1:11" ht="45" x14ac:dyDescent="0.2">
      <c r="A1076" s="40"/>
      <c r="B1076" s="74" t="s">
        <v>11</v>
      </c>
      <c r="C1076" s="41" t="s">
        <v>208</v>
      </c>
      <c r="D1076" s="75">
        <v>5</v>
      </c>
      <c r="E1076" s="76" t="s">
        <v>37</v>
      </c>
      <c r="F1076" s="42" t="s">
        <v>23</v>
      </c>
      <c r="G1076" s="43"/>
      <c r="H1076" s="44">
        <f t="shared" si="648"/>
        <v>0</v>
      </c>
      <c r="I1076" s="112" t="s">
        <v>23</v>
      </c>
      <c r="J1076" s="113">
        <f t="shared" ref="J1076:J1077" si="650">TRUNC(G1076*(1+$K$4),2)</f>
        <v>0</v>
      </c>
      <c r="K1076" s="114">
        <f t="shared" si="649"/>
        <v>0</v>
      </c>
    </row>
    <row r="1077" spans="1:11" ht="15" x14ac:dyDescent="0.2">
      <c r="A1077" s="40"/>
      <c r="B1077" s="74" t="s">
        <v>24</v>
      </c>
      <c r="C1077" s="41" t="s">
        <v>199</v>
      </c>
      <c r="D1077" s="75">
        <v>1</v>
      </c>
      <c r="E1077" s="76" t="s">
        <v>36</v>
      </c>
      <c r="F1077" s="62"/>
      <c r="G1077" s="43"/>
      <c r="H1077" s="44">
        <f t="shared" si="648"/>
        <v>0</v>
      </c>
      <c r="I1077" s="113">
        <f t="shared" ref="I1077" si="651">TRUNC(F1077*(1+$K$4),2)</f>
        <v>0</v>
      </c>
      <c r="J1077" s="113">
        <f t="shared" si="650"/>
        <v>0</v>
      </c>
      <c r="K1077" s="114">
        <f t="shared" si="649"/>
        <v>0</v>
      </c>
    </row>
    <row r="1078" spans="1:11" ht="15" x14ac:dyDescent="0.2">
      <c r="A1078" s="40"/>
      <c r="B1078" s="34" t="s">
        <v>38</v>
      </c>
      <c r="C1078" s="35" t="s">
        <v>172</v>
      </c>
      <c r="D1078" s="75"/>
      <c r="E1078" s="76"/>
      <c r="F1078" s="42"/>
      <c r="G1078" s="111"/>
      <c r="H1078" s="44"/>
      <c r="I1078" s="113"/>
      <c r="J1078" s="113"/>
      <c r="K1078" s="114"/>
    </row>
    <row r="1079" spans="1:11" ht="15" x14ac:dyDescent="0.2">
      <c r="A1079" s="40"/>
      <c r="B1079" s="74" t="s">
        <v>12</v>
      </c>
      <c r="C1079" s="41" t="s">
        <v>175</v>
      </c>
      <c r="D1079" s="75">
        <v>1</v>
      </c>
      <c r="E1079" s="76" t="s">
        <v>4</v>
      </c>
      <c r="F1079" s="42" t="s">
        <v>23</v>
      </c>
      <c r="G1079" s="43"/>
      <c r="H1079" s="44">
        <f t="shared" ref="H1079:H1087" si="652">SUM(F1079,G1079)*D1079</f>
        <v>0</v>
      </c>
      <c r="I1079" s="112" t="s">
        <v>23</v>
      </c>
      <c r="J1079" s="113">
        <f t="shared" ref="J1079:J1083" si="653">TRUNC(G1079*(1+$K$4),2)</f>
        <v>0</v>
      </c>
      <c r="K1079" s="114">
        <f t="shared" ref="K1079:K1087" si="654">SUM(I1079:J1079)*D1079</f>
        <v>0</v>
      </c>
    </row>
    <row r="1080" spans="1:11" ht="15" x14ac:dyDescent="0.2">
      <c r="A1080" s="40"/>
      <c r="B1080" s="74" t="s">
        <v>14</v>
      </c>
      <c r="C1080" s="41" t="s">
        <v>176</v>
      </c>
      <c r="D1080" s="75">
        <v>1</v>
      </c>
      <c r="E1080" s="76" t="s">
        <v>4</v>
      </c>
      <c r="F1080" s="42" t="s">
        <v>23</v>
      </c>
      <c r="G1080" s="43"/>
      <c r="H1080" s="44">
        <f t="shared" si="652"/>
        <v>0</v>
      </c>
      <c r="I1080" s="112" t="s">
        <v>23</v>
      </c>
      <c r="J1080" s="113">
        <f t="shared" si="653"/>
        <v>0</v>
      </c>
      <c r="K1080" s="114">
        <f t="shared" si="654"/>
        <v>0</v>
      </c>
    </row>
    <row r="1081" spans="1:11" ht="15" x14ac:dyDescent="0.2">
      <c r="A1081" s="40"/>
      <c r="B1081" s="74" t="s">
        <v>15</v>
      </c>
      <c r="C1081" s="41" t="s">
        <v>177</v>
      </c>
      <c r="D1081" s="75">
        <v>1</v>
      </c>
      <c r="E1081" s="76" t="s">
        <v>4</v>
      </c>
      <c r="F1081" s="42" t="s">
        <v>23</v>
      </c>
      <c r="G1081" s="43"/>
      <c r="H1081" s="44">
        <f t="shared" si="652"/>
        <v>0</v>
      </c>
      <c r="I1081" s="112" t="s">
        <v>23</v>
      </c>
      <c r="J1081" s="113">
        <f t="shared" si="653"/>
        <v>0</v>
      </c>
      <c r="K1081" s="114">
        <f t="shared" si="654"/>
        <v>0</v>
      </c>
    </row>
    <row r="1082" spans="1:11" ht="15" x14ac:dyDescent="0.2">
      <c r="A1082" s="40"/>
      <c r="B1082" s="74" t="s">
        <v>16</v>
      </c>
      <c r="C1082" s="41" t="s">
        <v>178</v>
      </c>
      <c r="D1082" s="75">
        <v>1</v>
      </c>
      <c r="E1082" s="76" t="s">
        <v>4</v>
      </c>
      <c r="F1082" s="42" t="s">
        <v>23</v>
      </c>
      <c r="G1082" s="43"/>
      <c r="H1082" s="44">
        <f t="shared" si="652"/>
        <v>0</v>
      </c>
      <c r="I1082" s="112" t="s">
        <v>23</v>
      </c>
      <c r="J1082" s="113">
        <f t="shared" si="653"/>
        <v>0</v>
      </c>
      <c r="K1082" s="114">
        <f t="shared" si="654"/>
        <v>0</v>
      </c>
    </row>
    <row r="1083" spans="1:11" ht="15" x14ac:dyDescent="0.2">
      <c r="A1083" s="40"/>
      <c r="B1083" s="74" t="s">
        <v>17</v>
      </c>
      <c r="C1083" s="41" t="s">
        <v>179</v>
      </c>
      <c r="D1083" s="75">
        <v>1</v>
      </c>
      <c r="E1083" s="76" t="s">
        <v>4</v>
      </c>
      <c r="F1083" s="62"/>
      <c r="G1083" s="43"/>
      <c r="H1083" s="44">
        <f t="shared" si="652"/>
        <v>0</v>
      </c>
      <c r="I1083" s="113">
        <f t="shared" ref="I1083" si="655">TRUNC(F1083*(1+$K$4),2)</f>
        <v>0</v>
      </c>
      <c r="J1083" s="113">
        <f t="shared" si="653"/>
        <v>0</v>
      </c>
      <c r="K1083" s="114">
        <f t="shared" si="654"/>
        <v>0</v>
      </c>
    </row>
    <row r="1084" spans="1:11" ht="15" x14ac:dyDescent="0.2">
      <c r="A1084" s="40"/>
      <c r="B1084" s="74" t="s">
        <v>32</v>
      </c>
      <c r="C1084" s="41" t="s">
        <v>180</v>
      </c>
      <c r="D1084" s="75">
        <v>1</v>
      </c>
      <c r="E1084" s="76" t="s">
        <v>4</v>
      </c>
      <c r="F1084" s="42" t="s">
        <v>23</v>
      </c>
      <c r="G1084" s="43"/>
      <c r="H1084" s="44">
        <f t="shared" si="652"/>
        <v>0</v>
      </c>
      <c r="I1084" s="112" t="s">
        <v>23</v>
      </c>
      <c r="J1084" s="113">
        <f>TRUNC(G1084*(1+$K$4),2)</f>
        <v>0</v>
      </c>
      <c r="K1084" s="114">
        <f t="shared" si="654"/>
        <v>0</v>
      </c>
    </row>
    <row r="1085" spans="1:11" ht="15" x14ac:dyDescent="0.2">
      <c r="A1085" s="40"/>
      <c r="B1085" s="74" t="s">
        <v>39</v>
      </c>
      <c r="C1085" s="41" t="s">
        <v>250</v>
      </c>
      <c r="D1085" s="75">
        <v>2</v>
      </c>
      <c r="E1085" s="76" t="s">
        <v>4</v>
      </c>
      <c r="F1085" s="62"/>
      <c r="G1085" s="43"/>
      <c r="H1085" s="44">
        <f t="shared" si="652"/>
        <v>0</v>
      </c>
      <c r="I1085" s="113">
        <f t="shared" ref="I1085" si="656">TRUNC(F1085*(1+$K$4),2)</f>
        <v>0</v>
      </c>
      <c r="J1085" s="113">
        <f t="shared" ref="J1085" si="657">TRUNC(G1085*(1+$K$4),2)</f>
        <v>0</v>
      </c>
      <c r="K1085" s="114">
        <f t="shared" si="654"/>
        <v>0</v>
      </c>
    </row>
    <row r="1086" spans="1:11" ht="15" x14ac:dyDescent="0.2">
      <c r="A1086" s="40"/>
      <c r="B1086" s="74" t="s">
        <v>40</v>
      </c>
      <c r="C1086" s="41" t="s">
        <v>46</v>
      </c>
      <c r="D1086" s="75">
        <v>86</v>
      </c>
      <c r="E1086" s="76" t="s">
        <v>36</v>
      </c>
      <c r="F1086" s="43"/>
      <c r="G1086" s="43"/>
      <c r="H1086" s="44">
        <f t="shared" si="652"/>
        <v>0</v>
      </c>
      <c r="I1086" s="113">
        <f t="shared" ref="I1086:I1087" si="658">TRUNC(F1086*(1+$K$4),2)</f>
        <v>0</v>
      </c>
      <c r="J1086" s="113">
        <f t="shared" ref="J1086:J1087" si="659">TRUNC(G1086*(1+$K$4),2)</f>
        <v>0</v>
      </c>
      <c r="K1086" s="114">
        <f t="shared" si="654"/>
        <v>0</v>
      </c>
    </row>
    <row r="1087" spans="1:11" ht="15" x14ac:dyDescent="0.2">
      <c r="A1087" s="45"/>
      <c r="B1087" s="46" t="s">
        <v>41</v>
      </c>
      <c r="C1087" s="47" t="s">
        <v>47</v>
      </c>
      <c r="D1087" s="48">
        <v>86</v>
      </c>
      <c r="E1087" s="49" t="s">
        <v>36</v>
      </c>
      <c r="F1087" s="50"/>
      <c r="G1087" s="50"/>
      <c r="H1087" s="44">
        <f t="shared" si="652"/>
        <v>0</v>
      </c>
      <c r="I1087" s="113">
        <f t="shared" si="658"/>
        <v>0</v>
      </c>
      <c r="J1087" s="113">
        <f t="shared" si="659"/>
        <v>0</v>
      </c>
      <c r="K1087" s="114">
        <f t="shared" si="654"/>
        <v>0</v>
      </c>
    </row>
    <row r="1088" spans="1:11" ht="15" x14ac:dyDescent="0.2">
      <c r="A1088" s="21"/>
      <c r="B1088" s="22"/>
      <c r="C1088" s="51" t="s">
        <v>42</v>
      </c>
      <c r="D1088" s="52"/>
      <c r="E1088" s="51"/>
      <c r="F1088" s="53">
        <f>SUMPRODUCT(D1075:D1087,F1075:F1087)</f>
        <v>0</v>
      </c>
      <c r="G1088" s="53">
        <f>SUMPRODUCT(D1075:D1087,G1075:G1087)</f>
        <v>0</v>
      </c>
      <c r="H1088" s="54">
        <f>SUM(H1075:H1087)</f>
        <v>0</v>
      </c>
      <c r="I1088" s="53">
        <f>SUMPRODUCT(I1075:I1087,D1075:D1087)</f>
        <v>0</v>
      </c>
      <c r="J1088" s="53">
        <f>SUMPRODUCT(J1075:J1087,D1075:D1087)</f>
        <v>0</v>
      </c>
      <c r="K1088" s="54">
        <f>SUM(K1075:K1087)</f>
        <v>0</v>
      </c>
    </row>
    <row r="1089" spans="1:11" ht="15" x14ac:dyDescent="0.2">
      <c r="A1089" s="56"/>
      <c r="B1089" s="24" t="s">
        <v>43</v>
      </c>
      <c r="C1089" s="25" t="s">
        <v>155</v>
      </c>
      <c r="D1089" s="26"/>
      <c r="E1089" s="25"/>
      <c r="F1089" s="27"/>
      <c r="G1089" s="57"/>
      <c r="H1089" s="58"/>
      <c r="I1089" s="59"/>
      <c r="J1089" s="60"/>
      <c r="K1089" s="61"/>
    </row>
    <row r="1090" spans="1:11" ht="75" x14ac:dyDescent="0.2">
      <c r="A1090" s="33"/>
      <c r="B1090" s="74">
        <v>1</v>
      </c>
      <c r="C1090" s="41" t="s">
        <v>238</v>
      </c>
      <c r="D1090" s="75">
        <v>15</v>
      </c>
      <c r="E1090" s="76" t="s">
        <v>36</v>
      </c>
      <c r="F1090" s="43"/>
      <c r="G1090" s="43"/>
      <c r="H1090" s="44">
        <f t="shared" ref="H1090" si="660">SUM(F1090,G1090)*D1090</f>
        <v>0</v>
      </c>
      <c r="I1090" s="113">
        <f t="shared" ref="I1090" si="661">TRUNC(F1090*(1+$K$4),2)</f>
        <v>0</v>
      </c>
      <c r="J1090" s="113">
        <f t="shared" ref="J1090" si="662">TRUNC(G1090*(1+$K$4),2)</f>
        <v>0</v>
      </c>
      <c r="K1090" s="114">
        <f t="shared" ref="K1090" si="663">SUM(I1090:J1090)*D1090</f>
        <v>0</v>
      </c>
    </row>
    <row r="1091" spans="1:11" ht="15" x14ac:dyDescent="0.2">
      <c r="A1091" s="21"/>
      <c r="B1091" s="22"/>
      <c r="C1091" s="51" t="s">
        <v>168</v>
      </c>
      <c r="D1091" s="52"/>
      <c r="E1091" s="51"/>
      <c r="F1091" s="53" t="e">
        <f>SUMPRODUCT(D1090,F1090)</f>
        <v>#VALUE!</v>
      </c>
      <c r="G1091" s="53" t="e">
        <f>SUMPRODUCT(D1090,G1090)</f>
        <v>#VALUE!</v>
      </c>
      <c r="H1091" s="54">
        <f>H1090</f>
        <v>0</v>
      </c>
      <c r="I1091" s="53">
        <f>SUMPRODUCT(D1090,I1090)</f>
        <v>0</v>
      </c>
      <c r="J1091" s="53">
        <f>SUMPRODUCT(D1090,J1090)</f>
        <v>0</v>
      </c>
      <c r="K1091" s="54">
        <f>K1090</f>
        <v>0</v>
      </c>
    </row>
    <row r="1092" spans="1:11" ht="15" x14ac:dyDescent="0.2">
      <c r="A1092" s="56"/>
      <c r="B1092" s="24" t="s">
        <v>44</v>
      </c>
      <c r="C1092" s="25" t="s">
        <v>156</v>
      </c>
      <c r="D1092" s="26"/>
      <c r="E1092" s="25"/>
      <c r="F1092" s="27"/>
      <c r="G1092" s="57"/>
      <c r="H1092" s="58"/>
      <c r="I1092" s="59"/>
      <c r="J1092" s="60"/>
      <c r="K1092" s="61"/>
    </row>
    <row r="1093" spans="1:11" ht="15" x14ac:dyDescent="0.2">
      <c r="A1093" s="33"/>
      <c r="B1093" s="34">
        <v>1</v>
      </c>
      <c r="C1093" s="35" t="s">
        <v>157</v>
      </c>
      <c r="D1093" s="36"/>
      <c r="E1093" s="35"/>
      <c r="F1093" s="37"/>
      <c r="G1093" s="37"/>
      <c r="H1093" s="38"/>
      <c r="I1093" s="55"/>
      <c r="J1093" s="37"/>
      <c r="K1093" s="38"/>
    </row>
    <row r="1094" spans="1:11" ht="30" x14ac:dyDescent="0.2">
      <c r="A1094" s="40"/>
      <c r="B1094" s="74" t="s">
        <v>10</v>
      </c>
      <c r="C1094" s="41" t="s">
        <v>158</v>
      </c>
      <c r="D1094" s="75"/>
      <c r="E1094" s="76"/>
      <c r="F1094" s="42"/>
      <c r="G1094" s="111"/>
      <c r="H1094" s="44"/>
      <c r="I1094" s="112"/>
      <c r="J1094" s="113"/>
      <c r="K1094" s="114"/>
    </row>
    <row r="1095" spans="1:11" ht="15" x14ac:dyDescent="0.2">
      <c r="A1095" s="40"/>
      <c r="B1095" s="74" t="s">
        <v>45</v>
      </c>
      <c r="C1095" s="41" t="s">
        <v>184</v>
      </c>
      <c r="D1095" s="75">
        <v>111</v>
      </c>
      <c r="E1095" s="76" t="s">
        <v>13</v>
      </c>
      <c r="F1095" s="62"/>
      <c r="G1095" s="43"/>
      <c r="H1095" s="44">
        <f t="shared" ref="H1095:H1104" si="664">SUM(F1095,G1095)*D1095</f>
        <v>0</v>
      </c>
      <c r="I1095" s="112">
        <f t="shared" ref="I1095:I1104" si="665">TRUNC(F1095*(1+$K$4),2)</f>
        <v>0</v>
      </c>
      <c r="J1095" s="113">
        <f t="shared" ref="J1095:J1104" si="666">TRUNC(G1095*(1+$K$4),2)</f>
        <v>0</v>
      </c>
      <c r="K1095" s="114">
        <f t="shared" ref="K1095:K1104" si="667">SUM(I1095:J1095)*D1095</f>
        <v>0</v>
      </c>
    </row>
    <row r="1096" spans="1:11" ht="45" x14ac:dyDescent="0.2">
      <c r="A1096" s="40"/>
      <c r="B1096" s="74" t="s">
        <v>11</v>
      </c>
      <c r="C1096" s="41" t="s">
        <v>167</v>
      </c>
      <c r="D1096" s="75">
        <v>1</v>
      </c>
      <c r="E1096" s="76" t="s">
        <v>4</v>
      </c>
      <c r="F1096" s="62"/>
      <c r="G1096" s="43"/>
      <c r="H1096" s="44">
        <f t="shared" si="664"/>
        <v>0</v>
      </c>
      <c r="I1096" s="112">
        <f t="shared" si="665"/>
        <v>0</v>
      </c>
      <c r="J1096" s="113">
        <f t="shared" si="666"/>
        <v>0</v>
      </c>
      <c r="K1096" s="114">
        <f t="shared" si="667"/>
        <v>0</v>
      </c>
    </row>
    <row r="1097" spans="1:11" ht="15" x14ac:dyDescent="0.2">
      <c r="A1097" s="40"/>
      <c r="B1097" s="74" t="s">
        <v>24</v>
      </c>
      <c r="C1097" s="41" t="s">
        <v>210</v>
      </c>
      <c r="D1097" s="75">
        <v>56</v>
      </c>
      <c r="E1097" s="76" t="s">
        <v>13</v>
      </c>
      <c r="F1097" s="43"/>
      <c r="G1097" s="43"/>
      <c r="H1097" s="44">
        <f t="shared" si="664"/>
        <v>0</v>
      </c>
      <c r="I1097" s="112">
        <f t="shared" si="665"/>
        <v>0</v>
      </c>
      <c r="J1097" s="113">
        <f t="shared" si="666"/>
        <v>0</v>
      </c>
      <c r="K1097" s="114">
        <f t="shared" si="667"/>
        <v>0</v>
      </c>
    </row>
    <row r="1098" spans="1:11" ht="15" x14ac:dyDescent="0.2">
      <c r="A1098" s="40"/>
      <c r="B1098" s="74" t="s">
        <v>26</v>
      </c>
      <c r="C1098" s="41" t="s">
        <v>185</v>
      </c>
      <c r="D1098" s="75">
        <v>6</v>
      </c>
      <c r="E1098" s="76" t="s">
        <v>4</v>
      </c>
      <c r="F1098" s="62"/>
      <c r="G1098" s="43"/>
      <c r="H1098" s="44">
        <f t="shared" si="664"/>
        <v>0</v>
      </c>
      <c r="I1098" s="112">
        <f t="shared" si="665"/>
        <v>0</v>
      </c>
      <c r="J1098" s="113">
        <f t="shared" si="666"/>
        <v>0</v>
      </c>
      <c r="K1098" s="114">
        <f t="shared" si="667"/>
        <v>0</v>
      </c>
    </row>
    <row r="1099" spans="1:11" ht="15" x14ac:dyDescent="0.2">
      <c r="A1099" s="40"/>
      <c r="B1099" s="74" t="s">
        <v>25</v>
      </c>
      <c r="C1099" s="41" t="s">
        <v>159</v>
      </c>
      <c r="D1099" s="75">
        <v>1</v>
      </c>
      <c r="E1099" s="76" t="s">
        <v>4</v>
      </c>
      <c r="F1099" s="62"/>
      <c r="G1099" s="43"/>
      <c r="H1099" s="44">
        <f t="shared" si="664"/>
        <v>0</v>
      </c>
      <c r="I1099" s="112">
        <f t="shared" si="665"/>
        <v>0</v>
      </c>
      <c r="J1099" s="113">
        <f t="shared" si="666"/>
        <v>0</v>
      </c>
      <c r="K1099" s="114">
        <f t="shared" si="667"/>
        <v>0</v>
      </c>
    </row>
    <row r="1100" spans="1:11" ht="30" x14ac:dyDescent="0.2">
      <c r="A1100" s="40"/>
      <c r="B1100" s="74" t="s">
        <v>27</v>
      </c>
      <c r="C1100" s="41" t="s">
        <v>160</v>
      </c>
      <c r="D1100" s="75">
        <v>1</v>
      </c>
      <c r="E1100" s="76" t="s">
        <v>169</v>
      </c>
      <c r="F1100" s="62"/>
      <c r="G1100" s="43"/>
      <c r="H1100" s="44">
        <f t="shared" si="664"/>
        <v>0</v>
      </c>
      <c r="I1100" s="112">
        <f t="shared" si="665"/>
        <v>0</v>
      </c>
      <c r="J1100" s="113">
        <f t="shared" si="666"/>
        <v>0</v>
      </c>
      <c r="K1100" s="114">
        <f t="shared" si="667"/>
        <v>0</v>
      </c>
    </row>
    <row r="1101" spans="1:11" ht="30" x14ac:dyDescent="0.2">
      <c r="A1101" s="40"/>
      <c r="B1101" s="74" t="s">
        <v>29</v>
      </c>
      <c r="C1101" s="41" t="s">
        <v>161</v>
      </c>
      <c r="D1101" s="75">
        <v>28</v>
      </c>
      <c r="E1101" s="76" t="s">
        <v>13</v>
      </c>
      <c r="F1101" s="62"/>
      <c r="G1101" s="43"/>
      <c r="H1101" s="44">
        <f t="shared" si="664"/>
        <v>0</v>
      </c>
      <c r="I1101" s="112">
        <f t="shared" si="665"/>
        <v>0</v>
      </c>
      <c r="J1101" s="113">
        <f t="shared" si="666"/>
        <v>0</v>
      </c>
      <c r="K1101" s="114">
        <f t="shared" si="667"/>
        <v>0</v>
      </c>
    </row>
    <row r="1102" spans="1:11" ht="75" x14ac:dyDescent="0.2">
      <c r="A1102" s="40"/>
      <c r="B1102" s="74" t="s">
        <v>30</v>
      </c>
      <c r="C1102" s="41" t="s">
        <v>162</v>
      </c>
      <c r="D1102" s="75">
        <v>19</v>
      </c>
      <c r="E1102" s="76" t="s">
        <v>13</v>
      </c>
      <c r="F1102" s="62"/>
      <c r="G1102" s="43"/>
      <c r="H1102" s="44">
        <f t="shared" si="664"/>
        <v>0</v>
      </c>
      <c r="I1102" s="112">
        <f t="shared" si="665"/>
        <v>0</v>
      </c>
      <c r="J1102" s="113">
        <f t="shared" si="666"/>
        <v>0</v>
      </c>
      <c r="K1102" s="114">
        <f t="shared" si="667"/>
        <v>0</v>
      </c>
    </row>
    <row r="1103" spans="1:11" ht="30" x14ac:dyDescent="0.2">
      <c r="A1103" s="40"/>
      <c r="B1103" s="74" t="s">
        <v>31</v>
      </c>
      <c r="C1103" s="41" t="s">
        <v>211</v>
      </c>
      <c r="D1103" s="75">
        <v>1</v>
      </c>
      <c r="E1103" s="76" t="s">
        <v>169</v>
      </c>
      <c r="F1103" s="43"/>
      <c r="G1103" s="43"/>
      <c r="H1103" s="44">
        <f t="shared" si="664"/>
        <v>0</v>
      </c>
      <c r="I1103" s="112">
        <f t="shared" si="665"/>
        <v>0</v>
      </c>
      <c r="J1103" s="113">
        <f t="shared" si="666"/>
        <v>0</v>
      </c>
      <c r="K1103" s="114">
        <f t="shared" si="667"/>
        <v>0</v>
      </c>
    </row>
    <row r="1104" spans="1:11" ht="15" x14ac:dyDescent="0.2">
      <c r="A1104" s="40"/>
      <c r="B1104" s="74" t="s">
        <v>28</v>
      </c>
      <c r="C1104" s="41" t="s">
        <v>163</v>
      </c>
      <c r="D1104" s="75">
        <v>1</v>
      </c>
      <c r="E1104" s="76" t="s">
        <v>4</v>
      </c>
      <c r="F1104" s="43"/>
      <c r="G1104" s="43"/>
      <c r="H1104" s="44">
        <f t="shared" si="664"/>
        <v>0</v>
      </c>
      <c r="I1104" s="112">
        <f t="shared" si="665"/>
        <v>0</v>
      </c>
      <c r="J1104" s="113">
        <f t="shared" si="666"/>
        <v>0</v>
      </c>
      <c r="K1104" s="114">
        <f t="shared" si="667"/>
        <v>0</v>
      </c>
    </row>
    <row r="1105" spans="1:11" ht="15.75" thickBot="1" x14ac:dyDescent="0.25">
      <c r="A1105" s="63"/>
      <c r="B1105" s="64"/>
      <c r="C1105" s="65" t="s">
        <v>49</v>
      </c>
      <c r="D1105" s="66"/>
      <c r="E1105" s="65"/>
      <c r="F1105" s="67">
        <f>SUMPRODUCT(D1095:D1104,F1095:F1104)</f>
        <v>0</v>
      </c>
      <c r="G1105" s="67">
        <f>SUMPRODUCT(D1095:D1104,G1095:G1104)</f>
        <v>0</v>
      </c>
      <c r="H1105" s="68">
        <f>SUM(H1095:H1104)</f>
        <v>0</v>
      </c>
      <c r="I1105" s="67">
        <f>SUMPRODUCT(D1095:D1104,I1095:I1104)</f>
        <v>0</v>
      </c>
      <c r="J1105" s="67">
        <f>SUMPRODUCT(D1095:D1104,J1095:J1104)</f>
        <v>0</v>
      </c>
      <c r="K1105" s="68">
        <f>SUM(K1095:K1104)</f>
        <v>0</v>
      </c>
    </row>
    <row r="1106" spans="1:11" ht="15.75" thickBot="1" x14ac:dyDescent="0.25">
      <c r="A1106" s="85"/>
      <c r="B1106" s="86"/>
      <c r="C1106" s="87" t="s">
        <v>123</v>
      </c>
      <c r="D1106" s="88"/>
      <c r="E1106" s="87"/>
      <c r="F1106" s="89" t="e">
        <f>F1105+F1091+F1088</f>
        <v>#VALUE!</v>
      </c>
      <c r="G1106" s="89" t="e">
        <f t="shared" ref="G1106:K1106" si="668">G1105+G1091+G1088</f>
        <v>#VALUE!</v>
      </c>
      <c r="H1106" s="89">
        <f t="shared" si="668"/>
        <v>0</v>
      </c>
      <c r="I1106" s="89">
        <f t="shared" si="668"/>
        <v>0</v>
      </c>
      <c r="J1106" s="89">
        <f t="shared" si="668"/>
        <v>0</v>
      </c>
      <c r="K1106" s="89">
        <f t="shared" si="668"/>
        <v>0</v>
      </c>
    </row>
    <row r="1107" spans="1:11" ht="15.75" thickBot="1" x14ac:dyDescent="0.25">
      <c r="A1107" s="90"/>
      <c r="B1107" s="91"/>
      <c r="C1107" s="92" t="s">
        <v>124</v>
      </c>
      <c r="D1107" s="93"/>
      <c r="E1107" s="92"/>
      <c r="F1107" s="94" t="e">
        <f t="shared" ref="F1107:K1107" si="669">F1106+F1043+F1008+F1071</f>
        <v>#VALUE!</v>
      </c>
      <c r="G1107" s="94" t="e">
        <f t="shared" si="669"/>
        <v>#VALUE!</v>
      </c>
      <c r="H1107" s="94">
        <f t="shared" si="669"/>
        <v>0</v>
      </c>
      <c r="I1107" s="94">
        <f t="shared" si="669"/>
        <v>0</v>
      </c>
      <c r="J1107" s="94">
        <f t="shared" si="669"/>
        <v>0</v>
      </c>
      <c r="K1107" s="94">
        <f t="shared" si="669"/>
        <v>0</v>
      </c>
    </row>
    <row r="1108" spans="1:11" ht="15.75" thickTop="1" x14ac:dyDescent="0.2">
      <c r="A1108" s="99">
        <v>7</v>
      </c>
      <c r="B1108" s="100"/>
      <c r="C1108" s="133" t="s">
        <v>196</v>
      </c>
      <c r="D1108" s="133"/>
      <c r="E1108" s="133"/>
      <c r="F1108" s="133"/>
      <c r="G1108" s="133"/>
      <c r="H1108" s="133"/>
      <c r="I1108" s="101"/>
      <c r="J1108" s="101"/>
      <c r="K1108" s="102"/>
    </row>
    <row r="1109" spans="1:11" ht="15" x14ac:dyDescent="0.2">
      <c r="A1109" s="77"/>
      <c r="B1109" s="78"/>
      <c r="C1109" s="136" t="s">
        <v>125</v>
      </c>
      <c r="D1109" s="136"/>
      <c r="E1109" s="136"/>
      <c r="F1109" s="136"/>
      <c r="G1109" s="136"/>
      <c r="H1109" s="137"/>
      <c r="I1109" s="79"/>
      <c r="J1109" s="79"/>
      <c r="K1109" s="80"/>
    </row>
    <row r="1110" spans="1:11" ht="15" x14ac:dyDescent="0.2">
      <c r="A1110" s="23"/>
      <c r="B1110" s="24" t="s">
        <v>33</v>
      </c>
      <c r="C1110" s="25" t="s">
        <v>48</v>
      </c>
      <c r="D1110" s="26"/>
      <c r="E1110" s="25"/>
      <c r="F1110" s="27"/>
      <c r="G1110" s="28"/>
      <c r="H1110" s="29"/>
      <c r="I1110" s="30"/>
      <c r="J1110" s="31"/>
      <c r="K1110" s="32"/>
    </row>
    <row r="1111" spans="1:11" ht="15" x14ac:dyDescent="0.2">
      <c r="A1111" s="33"/>
      <c r="B1111" s="34" t="s">
        <v>34</v>
      </c>
      <c r="C1111" s="35" t="s">
        <v>35</v>
      </c>
      <c r="D1111" s="36"/>
      <c r="E1111" s="35"/>
      <c r="F1111" s="37"/>
      <c r="G1111" s="37"/>
      <c r="H1111" s="38"/>
      <c r="I1111" s="39"/>
      <c r="J1111" s="37"/>
      <c r="K1111" s="38"/>
    </row>
    <row r="1112" spans="1:11" ht="15" x14ac:dyDescent="0.2">
      <c r="A1112" s="40"/>
      <c r="B1112" s="74" t="s">
        <v>10</v>
      </c>
      <c r="C1112" s="41" t="s">
        <v>149</v>
      </c>
      <c r="D1112" s="75">
        <v>1</v>
      </c>
      <c r="E1112" s="76" t="s">
        <v>4</v>
      </c>
      <c r="F1112" s="42" t="s">
        <v>23</v>
      </c>
      <c r="G1112" s="43"/>
      <c r="H1112" s="44">
        <f t="shared" ref="H1112:H1114" si="670">SUM(F1112,G1112)*D1112</f>
        <v>0</v>
      </c>
      <c r="I1112" s="112" t="s">
        <v>23</v>
      </c>
      <c r="J1112" s="113">
        <f>TRUNC(G1112*(1+$K$4),2)</f>
        <v>0</v>
      </c>
      <c r="K1112" s="114">
        <f t="shared" ref="K1112:K1114" si="671">SUM(I1112:J1112)*D1112</f>
        <v>0</v>
      </c>
    </row>
    <row r="1113" spans="1:11" ht="45" x14ac:dyDescent="0.2">
      <c r="A1113" s="40"/>
      <c r="B1113" s="74" t="s">
        <v>11</v>
      </c>
      <c r="C1113" s="41" t="s">
        <v>207</v>
      </c>
      <c r="D1113" s="75">
        <v>5</v>
      </c>
      <c r="E1113" s="76" t="s">
        <v>37</v>
      </c>
      <c r="F1113" s="42" t="s">
        <v>23</v>
      </c>
      <c r="G1113" s="43"/>
      <c r="H1113" s="44">
        <f t="shared" si="670"/>
        <v>0</v>
      </c>
      <c r="I1113" s="112" t="s">
        <v>23</v>
      </c>
      <c r="J1113" s="113">
        <f t="shared" ref="J1113:J1114" si="672">TRUNC(G1113*(1+$K$4),2)</f>
        <v>0</v>
      </c>
      <c r="K1113" s="114">
        <f t="shared" si="671"/>
        <v>0</v>
      </c>
    </row>
    <row r="1114" spans="1:11" ht="15" x14ac:dyDescent="0.2">
      <c r="A1114" s="40"/>
      <c r="B1114" s="74" t="s">
        <v>24</v>
      </c>
      <c r="C1114" s="41" t="s">
        <v>213</v>
      </c>
      <c r="D1114" s="75">
        <v>10</v>
      </c>
      <c r="E1114" s="76" t="s">
        <v>36</v>
      </c>
      <c r="F1114" s="62"/>
      <c r="G1114" s="43"/>
      <c r="H1114" s="44">
        <f t="shared" si="670"/>
        <v>0</v>
      </c>
      <c r="I1114" s="113">
        <f t="shared" ref="I1114" si="673">TRUNC(F1114*(1+$K$4),2)</f>
        <v>0</v>
      </c>
      <c r="J1114" s="113">
        <f t="shared" si="672"/>
        <v>0</v>
      </c>
      <c r="K1114" s="114">
        <f t="shared" si="671"/>
        <v>0</v>
      </c>
    </row>
    <row r="1115" spans="1:11" ht="15" x14ac:dyDescent="0.2">
      <c r="A1115" s="33"/>
      <c r="B1115" s="34" t="s">
        <v>38</v>
      </c>
      <c r="C1115" s="35" t="s">
        <v>151</v>
      </c>
      <c r="D1115" s="36"/>
      <c r="E1115" s="35"/>
      <c r="F1115" s="37"/>
      <c r="G1115" s="37"/>
      <c r="H1115" s="38"/>
      <c r="I1115" s="39"/>
      <c r="J1115" s="37"/>
      <c r="K1115" s="38"/>
    </row>
    <row r="1116" spans="1:11" ht="30" x14ac:dyDescent="0.2">
      <c r="A1116" s="40"/>
      <c r="B1116" s="74" t="s">
        <v>12</v>
      </c>
      <c r="C1116" s="41" t="s">
        <v>164</v>
      </c>
      <c r="D1116" s="75">
        <v>59</v>
      </c>
      <c r="E1116" s="76" t="s">
        <v>36</v>
      </c>
      <c r="F1116" s="62"/>
      <c r="G1116" s="43"/>
      <c r="H1116" s="44">
        <f t="shared" ref="H1116:H1120" si="674">SUM(F1116,G1116)*D1116</f>
        <v>0</v>
      </c>
      <c r="I1116" s="113">
        <f t="shared" ref="I1116:I1120" si="675">TRUNC(F1116*(1+$K$4),2)</f>
        <v>0</v>
      </c>
      <c r="J1116" s="113">
        <f t="shared" ref="J1116:J1120" si="676">TRUNC(G1116*(1+$K$4),2)</f>
        <v>0</v>
      </c>
      <c r="K1116" s="114">
        <f t="shared" ref="K1116:K1120" si="677">SUM(I1116:J1116)*D1116</f>
        <v>0</v>
      </c>
    </row>
    <row r="1117" spans="1:11" ht="15" x14ac:dyDescent="0.2">
      <c r="A1117" s="40"/>
      <c r="B1117" s="74" t="s">
        <v>14</v>
      </c>
      <c r="C1117" s="41" t="s">
        <v>209</v>
      </c>
      <c r="D1117" s="75">
        <v>30</v>
      </c>
      <c r="E1117" s="76" t="s">
        <v>13</v>
      </c>
      <c r="F1117" s="62"/>
      <c r="G1117" s="43"/>
      <c r="H1117" s="44">
        <f t="shared" si="674"/>
        <v>0</v>
      </c>
      <c r="I1117" s="113">
        <f t="shared" si="675"/>
        <v>0</v>
      </c>
      <c r="J1117" s="113">
        <f t="shared" si="676"/>
        <v>0</v>
      </c>
      <c r="K1117" s="114">
        <f t="shared" si="677"/>
        <v>0</v>
      </c>
    </row>
    <row r="1118" spans="1:11" ht="15" x14ac:dyDescent="0.2">
      <c r="A1118" s="40"/>
      <c r="B1118" s="74" t="s">
        <v>15</v>
      </c>
      <c r="C1118" s="41" t="s">
        <v>152</v>
      </c>
      <c r="D1118" s="75">
        <v>3</v>
      </c>
      <c r="E1118" s="76" t="s">
        <v>36</v>
      </c>
      <c r="F1118" s="62"/>
      <c r="G1118" s="43"/>
      <c r="H1118" s="44">
        <f t="shared" si="674"/>
        <v>0</v>
      </c>
      <c r="I1118" s="113">
        <f t="shared" si="675"/>
        <v>0</v>
      </c>
      <c r="J1118" s="113">
        <f t="shared" si="676"/>
        <v>0</v>
      </c>
      <c r="K1118" s="114">
        <f t="shared" si="677"/>
        <v>0</v>
      </c>
    </row>
    <row r="1119" spans="1:11" ht="15" x14ac:dyDescent="0.2">
      <c r="A1119" s="40"/>
      <c r="B1119" s="74" t="s">
        <v>16</v>
      </c>
      <c r="C1119" s="41" t="s">
        <v>153</v>
      </c>
      <c r="D1119" s="75">
        <v>36</v>
      </c>
      <c r="E1119" s="76" t="s">
        <v>4</v>
      </c>
      <c r="F1119" s="62"/>
      <c r="G1119" s="43"/>
      <c r="H1119" s="44">
        <f t="shared" si="674"/>
        <v>0</v>
      </c>
      <c r="I1119" s="113">
        <f t="shared" si="675"/>
        <v>0</v>
      </c>
      <c r="J1119" s="113">
        <f t="shared" si="676"/>
        <v>0</v>
      </c>
      <c r="K1119" s="114">
        <f t="shared" si="677"/>
        <v>0</v>
      </c>
    </row>
    <row r="1120" spans="1:11" ht="30" x14ac:dyDescent="0.2">
      <c r="A1120" s="40"/>
      <c r="B1120" s="74" t="s">
        <v>17</v>
      </c>
      <c r="C1120" s="41" t="s">
        <v>154</v>
      </c>
      <c r="D1120" s="75">
        <v>9</v>
      </c>
      <c r="E1120" s="76" t="s">
        <v>4</v>
      </c>
      <c r="F1120" s="62"/>
      <c r="G1120" s="43"/>
      <c r="H1120" s="44">
        <f t="shared" si="674"/>
        <v>0</v>
      </c>
      <c r="I1120" s="113">
        <f t="shared" si="675"/>
        <v>0</v>
      </c>
      <c r="J1120" s="113">
        <f t="shared" si="676"/>
        <v>0</v>
      </c>
      <c r="K1120" s="114">
        <f t="shared" si="677"/>
        <v>0</v>
      </c>
    </row>
    <row r="1121" spans="1:11" ht="15" x14ac:dyDescent="0.2">
      <c r="A1121" s="40"/>
      <c r="B1121" s="34" t="s">
        <v>39</v>
      </c>
      <c r="C1121" s="35" t="s">
        <v>172</v>
      </c>
      <c r="D1121" s="75"/>
      <c r="E1121" s="76"/>
      <c r="F1121" s="42"/>
      <c r="G1121" s="111"/>
      <c r="H1121" s="44"/>
      <c r="I1121" s="113"/>
      <c r="J1121" s="113"/>
      <c r="K1121" s="114"/>
    </row>
    <row r="1122" spans="1:11" ht="15" x14ac:dyDescent="0.2">
      <c r="A1122" s="40"/>
      <c r="B1122" s="74" t="s">
        <v>18</v>
      </c>
      <c r="C1122" s="41" t="s">
        <v>175</v>
      </c>
      <c r="D1122" s="75">
        <v>1</v>
      </c>
      <c r="E1122" s="76" t="s">
        <v>4</v>
      </c>
      <c r="F1122" s="42" t="s">
        <v>23</v>
      </c>
      <c r="G1122" s="43"/>
      <c r="H1122" s="44">
        <f t="shared" ref="H1122:H1131" si="678">SUM(F1122,G1122)*D1122</f>
        <v>0</v>
      </c>
      <c r="I1122" s="112" t="s">
        <v>23</v>
      </c>
      <c r="J1122" s="113">
        <f t="shared" ref="J1122:J1126" si="679">TRUNC(G1122*(1+$K$4),2)</f>
        <v>0</v>
      </c>
      <c r="K1122" s="114">
        <f t="shared" ref="K1122:K1131" si="680">SUM(I1122:J1122)*D1122</f>
        <v>0</v>
      </c>
    </row>
    <row r="1123" spans="1:11" ht="15" x14ac:dyDescent="0.2">
      <c r="A1123" s="40"/>
      <c r="B1123" s="74" t="s">
        <v>19</v>
      </c>
      <c r="C1123" s="41" t="s">
        <v>176</v>
      </c>
      <c r="D1123" s="75">
        <v>1</v>
      </c>
      <c r="E1123" s="76" t="s">
        <v>4</v>
      </c>
      <c r="F1123" s="42" t="s">
        <v>23</v>
      </c>
      <c r="G1123" s="43"/>
      <c r="H1123" s="44">
        <f t="shared" si="678"/>
        <v>0</v>
      </c>
      <c r="I1123" s="112" t="s">
        <v>23</v>
      </c>
      <c r="J1123" s="113">
        <f t="shared" si="679"/>
        <v>0</v>
      </c>
      <c r="K1123" s="114">
        <f t="shared" si="680"/>
        <v>0</v>
      </c>
    </row>
    <row r="1124" spans="1:11" ht="15" x14ac:dyDescent="0.2">
      <c r="A1124" s="40"/>
      <c r="B1124" s="74" t="s">
        <v>20</v>
      </c>
      <c r="C1124" s="41" t="s">
        <v>177</v>
      </c>
      <c r="D1124" s="75">
        <v>1</v>
      </c>
      <c r="E1124" s="76" t="s">
        <v>4</v>
      </c>
      <c r="F1124" s="42" t="s">
        <v>23</v>
      </c>
      <c r="G1124" s="43"/>
      <c r="H1124" s="44">
        <f t="shared" si="678"/>
        <v>0</v>
      </c>
      <c r="I1124" s="112" t="s">
        <v>23</v>
      </c>
      <c r="J1124" s="113">
        <f t="shared" si="679"/>
        <v>0</v>
      </c>
      <c r="K1124" s="114">
        <f t="shared" si="680"/>
        <v>0</v>
      </c>
    </row>
    <row r="1125" spans="1:11" ht="15" x14ac:dyDescent="0.2">
      <c r="A1125" s="40"/>
      <c r="B1125" s="74" t="s">
        <v>21</v>
      </c>
      <c r="C1125" s="41" t="s">
        <v>178</v>
      </c>
      <c r="D1125" s="75">
        <v>1</v>
      </c>
      <c r="E1125" s="76" t="s">
        <v>4</v>
      </c>
      <c r="F1125" s="42" t="s">
        <v>23</v>
      </c>
      <c r="G1125" s="43"/>
      <c r="H1125" s="44">
        <f t="shared" si="678"/>
        <v>0</v>
      </c>
      <c r="I1125" s="112" t="s">
        <v>23</v>
      </c>
      <c r="J1125" s="113">
        <f t="shared" si="679"/>
        <v>0</v>
      </c>
      <c r="K1125" s="114">
        <f t="shared" si="680"/>
        <v>0</v>
      </c>
    </row>
    <row r="1126" spans="1:11" ht="15" x14ac:dyDescent="0.2">
      <c r="A1126" s="40"/>
      <c r="B1126" s="74" t="s">
        <v>22</v>
      </c>
      <c r="C1126" s="41" t="s">
        <v>179</v>
      </c>
      <c r="D1126" s="75">
        <v>1</v>
      </c>
      <c r="E1126" s="76" t="s">
        <v>4</v>
      </c>
      <c r="F1126" s="62"/>
      <c r="G1126" s="43"/>
      <c r="H1126" s="44">
        <f t="shared" si="678"/>
        <v>0</v>
      </c>
      <c r="I1126" s="113">
        <f t="shared" ref="I1126" si="681">TRUNC(F1126*(1+$K$4),2)</f>
        <v>0</v>
      </c>
      <c r="J1126" s="113">
        <f t="shared" si="679"/>
        <v>0</v>
      </c>
      <c r="K1126" s="114">
        <f t="shared" si="680"/>
        <v>0</v>
      </c>
    </row>
    <row r="1127" spans="1:11" ht="15" x14ac:dyDescent="0.2">
      <c r="A1127" s="40"/>
      <c r="B1127" s="74" t="s">
        <v>173</v>
      </c>
      <c r="C1127" s="41" t="s">
        <v>180</v>
      </c>
      <c r="D1127" s="75">
        <v>1</v>
      </c>
      <c r="E1127" s="76" t="s">
        <v>4</v>
      </c>
      <c r="F1127" s="42" t="s">
        <v>23</v>
      </c>
      <c r="G1127" s="43"/>
      <c r="H1127" s="44">
        <f t="shared" si="678"/>
        <v>0</v>
      </c>
      <c r="I1127" s="112" t="s">
        <v>23</v>
      </c>
      <c r="J1127" s="113">
        <f>TRUNC(G1127*(1+$K$4),2)</f>
        <v>0</v>
      </c>
      <c r="K1127" s="114">
        <f t="shared" si="680"/>
        <v>0</v>
      </c>
    </row>
    <row r="1128" spans="1:11" ht="30" x14ac:dyDescent="0.2">
      <c r="A1128" s="40"/>
      <c r="B1128" s="74" t="s">
        <v>174</v>
      </c>
      <c r="C1128" s="41" t="s">
        <v>212</v>
      </c>
      <c r="D1128" s="75">
        <v>27</v>
      </c>
      <c r="E1128" s="76" t="s">
        <v>36</v>
      </c>
      <c r="F1128" s="62"/>
      <c r="G1128" s="43"/>
      <c r="H1128" s="44">
        <f t="shared" si="678"/>
        <v>0</v>
      </c>
      <c r="I1128" s="113">
        <f t="shared" ref="I1128:I1131" si="682">TRUNC(F1128*(1+$K$4),2)</f>
        <v>0</v>
      </c>
      <c r="J1128" s="113">
        <f t="shared" ref="J1128:J1131" si="683">TRUNC(G1128*(1+$K$4),2)</f>
        <v>0</v>
      </c>
      <c r="K1128" s="114">
        <f t="shared" si="680"/>
        <v>0</v>
      </c>
    </row>
    <row r="1129" spans="1:11" ht="15" x14ac:dyDescent="0.2">
      <c r="A1129" s="40"/>
      <c r="B1129" s="74" t="s">
        <v>40</v>
      </c>
      <c r="C1129" s="41" t="s">
        <v>250</v>
      </c>
      <c r="D1129" s="75">
        <v>2</v>
      </c>
      <c r="E1129" s="76" t="s">
        <v>4</v>
      </c>
      <c r="F1129" s="62"/>
      <c r="G1129" s="43"/>
      <c r="H1129" s="44">
        <f t="shared" si="678"/>
        <v>0</v>
      </c>
      <c r="I1129" s="113">
        <f t="shared" si="682"/>
        <v>0</v>
      </c>
      <c r="J1129" s="113">
        <f t="shared" si="683"/>
        <v>0</v>
      </c>
      <c r="K1129" s="114">
        <f t="shared" si="680"/>
        <v>0</v>
      </c>
    </row>
    <row r="1130" spans="1:11" ht="15" x14ac:dyDescent="0.2">
      <c r="A1130" s="40"/>
      <c r="B1130" s="74" t="s">
        <v>41</v>
      </c>
      <c r="C1130" s="41" t="s">
        <v>46</v>
      </c>
      <c r="D1130" s="75">
        <v>64</v>
      </c>
      <c r="E1130" s="76" t="s">
        <v>36</v>
      </c>
      <c r="F1130" s="43"/>
      <c r="G1130" s="43"/>
      <c r="H1130" s="44">
        <f t="shared" si="678"/>
        <v>0</v>
      </c>
      <c r="I1130" s="113">
        <f t="shared" si="682"/>
        <v>0</v>
      </c>
      <c r="J1130" s="113">
        <f t="shared" si="683"/>
        <v>0</v>
      </c>
      <c r="K1130" s="114">
        <f t="shared" si="680"/>
        <v>0</v>
      </c>
    </row>
    <row r="1131" spans="1:11" ht="15" x14ac:dyDescent="0.2">
      <c r="A1131" s="45"/>
      <c r="B1131" s="46" t="s">
        <v>251</v>
      </c>
      <c r="C1131" s="47" t="s">
        <v>47</v>
      </c>
      <c r="D1131" s="48">
        <v>64</v>
      </c>
      <c r="E1131" s="49" t="s">
        <v>36</v>
      </c>
      <c r="F1131" s="50"/>
      <c r="G1131" s="50"/>
      <c r="H1131" s="44">
        <f t="shared" si="678"/>
        <v>0</v>
      </c>
      <c r="I1131" s="113">
        <f t="shared" si="682"/>
        <v>0</v>
      </c>
      <c r="J1131" s="113">
        <f t="shared" si="683"/>
        <v>0</v>
      </c>
      <c r="K1131" s="114">
        <f t="shared" si="680"/>
        <v>0</v>
      </c>
    </row>
    <row r="1132" spans="1:11" ht="15" x14ac:dyDescent="0.2">
      <c r="A1132" s="21"/>
      <c r="B1132" s="22"/>
      <c r="C1132" s="51" t="s">
        <v>42</v>
      </c>
      <c r="D1132" s="52"/>
      <c r="E1132" s="51"/>
      <c r="F1132" s="53">
        <f>SUMPRODUCT(D1112:D1131,F1112:F1131)</f>
        <v>0</v>
      </c>
      <c r="G1132" s="53">
        <f>SUMPRODUCT(D1112:D1131,G1112:G1131)</f>
        <v>0</v>
      </c>
      <c r="H1132" s="54">
        <f>SUM(H1112:H1131)</f>
        <v>0</v>
      </c>
      <c r="I1132" s="53">
        <f>SUMPRODUCT(I1112:I1131,D1112:D1131)</f>
        <v>0</v>
      </c>
      <c r="J1132" s="53">
        <f>SUMPRODUCT(J1112:J1131,D1112:D1131)</f>
        <v>0</v>
      </c>
      <c r="K1132" s="54">
        <f>SUM(K1112:K1131)</f>
        <v>0</v>
      </c>
    </row>
    <row r="1133" spans="1:11" ht="15" x14ac:dyDescent="0.2">
      <c r="A1133" s="56"/>
      <c r="B1133" s="24" t="s">
        <v>43</v>
      </c>
      <c r="C1133" s="25" t="s">
        <v>155</v>
      </c>
      <c r="D1133" s="26"/>
      <c r="E1133" s="25"/>
      <c r="F1133" s="27"/>
      <c r="G1133" s="57"/>
      <c r="H1133" s="58"/>
      <c r="I1133" s="59"/>
      <c r="J1133" s="60"/>
      <c r="K1133" s="61"/>
    </row>
    <row r="1134" spans="1:11" ht="75" x14ac:dyDescent="0.2">
      <c r="A1134" s="33"/>
      <c r="B1134" s="74">
        <v>1</v>
      </c>
      <c r="C1134" s="41" t="s">
        <v>239</v>
      </c>
      <c r="D1134" s="75">
        <v>7</v>
      </c>
      <c r="E1134" s="76" t="s">
        <v>36</v>
      </c>
      <c r="F1134" s="43"/>
      <c r="G1134" s="43"/>
      <c r="H1134" s="44">
        <f t="shared" ref="H1134" si="684">SUM(F1134,G1134)*D1134</f>
        <v>0</v>
      </c>
      <c r="I1134" s="113">
        <f t="shared" ref="I1134" si="685">TRUNC(F1134*(1+$K$4),2)</f>
        <v>0</v>
      </c>
      <c r="J1134" s="113">
        <f t="shared" ref="J1134" si="686">TRUNC(G1134*(1+$K$4),2)</f>
        <v>0</v>
      </c>
      <c r="K1134" s="114">
        <f t="shared" ref="K1134" si="687">SUM(I1134:J1134)*D1134</f>
        <v>0</v>
      </c>
    </row>
    <row r="1135" spans="1:11" ht="15" x14ac:dyDescent="0.2">
      <c r="A1135" s="21"/>
      <c r="B1135" s="22"/>
      <c r="C1135" s="51" t="s">
        <v>168</v>
      </c>
      <c r="D1135" s="52"/>
      <c r="E1135" s="51"/>
      <c r="F1135" s="53" t="e">
        <f>SUMPRODUCT(D1134,F1134)</f>
        <v>#VALUE!</v>
      </c>
      <c r="G1135" s="53" t="e">
        <f>SUMPRODUCT(D1134,G1134)</f>
        <v>#VALUE!</v>
      </c>
      <c r="H1135" s="54">
        <f>H1134</f>
        <v>0</v>
      </c>
      <c r="I1135" s="53">
        <f>SUMPRODUCT(D1134,I1134)</f>
        <v>0</v>
      </c>
      <c r="J1135" s="53">
        <f>SUMPRODUCT(D1134,J1134)</f>
        <v>0</v>
      </c>
      <c r="K1135" s="54">
        <f>K1134</f>
        <v>0</v>
      </c>
    </row>
    <row r="1136" spans="1:11" ht="15" x14ac:dyDescent="0.2">
      <c r="A1136" s="56"/>
      <c r="B1136" s="24" t="s">
        <v>44</v>
      </c>
      <c r="C1136" s="25" t="s">
        <v>156</v>
      </c>
      <c r="D1136" s="26"/>
      <c r="E1136" s="25"/>
      <c r="F1136" s="27"/>
      <c r="G1136" s="57"/>
      <c r="H1136" s="58"/>
      <c r="I1136" s="59"/>
      <c r="J1136" s="60"/>
      <c r="K1136" s="61"/>
    </row>
    <row r="1137" spans="1:11" ht="15" x14ac:dyDescent="0.2">
      <c r="A1137" s="33"/>
      <c r="B1137" s="34">
        <v>1</v>
      </c>
      <c r="C1137" s="35" t="s">
        <v>157</v>
      </c>
      <c r="D1137" s="36"/>
      <c r="E1137" s="35"/>
      <c r="F1137" s="37"/>
      <c r="G1137" s="37"/>
      <c r="H1137" s="38"/>
      <c r="I1137" s="55"/>
      <c r="J1137" s="37"/>
      <c r="K1137" s="38"/>
    </row>
    <row r="1138" spans="1:11" ht="30" x14ac:dyDescent="0.2">
      <c r="A1138" s="40"/>
      <c r="B1138" s="74" t="s">
        <v>10</v>
      </c>
      <c r="C1138" s="41" t="s">
        <v>158</v>
      </c>
      <c r="D1138" s="75"/>
      <c r="E1138" s="76"/>
      <c r="F1138" s="42"/>
      <c r="G1138" s="111"/>
      <c r="H1138" s="44"/>
      <c r="I1138" s="112"/>
      <c r="J1138" s="113"/>
      <c r="K1138" s="114"/>
    </row>
    <row r="1139" spans="1:11" ht="15" x14ac:dyDescent="0.2">
      <c r="A1139" s="40"/>
      <c r="B1139" s="74" t="s">
        <v>45</v>
      </c>
      <c r="C1139" s="41" t="s">
        <v>184</v>
      </c>
      <c r="D1139" s="75">
        <v>114</v>
      </c>
      <c r="E1139" s="76" t="s">
        <v>13</v>
      </c>
      <c r="F1139" s="62"/>
      <c r="G1139" s="43"/>
      <c r="H1139" s="44">
        <f t="shared" ref="H1139:H1148" si="688">SUM(F1139,G1139)*D1139</f>
        <v>0</v>
      </c>
      <c r="I1139" s="112">
        <f t="shared" ref="I1139:I1148" si="689">TRUNC(F1139*(1+$K$4),2)</f>
        <v>0</v>
      </c>
      <c r="J1139" s="113">
        <f t="shared" ref="J1139:J1148" si="690">TRUNC(G1139*(1+$K$4),2)</f>
        <v>0</v>
      </c>
      <c r="K1139" s="114">
        <f t="shared" ref="K1139:K1148" si="691">SUM(I1139:J1139)*D1139</f>
        <v>0</v>
      </c>
    </row>
    <row r="1140" spans="1:11" ht="45" x14ac:dyDescent="0.2">
      <c r="A1140" s="40"/>
      <c r="B1140" s="74" t="s">
        <v>11</v>
      </c>
      <c r="C1140" s="41" t="s">
        <v>167</v>
      </c>
      <c r="D1140" s="75">
        <v>1</v>
      </c>
      <c r="E1140" s="76" t="s">
        <v>4</v>
      </c>
      <c r="F1140" s="62"/>
      <c r="G1140" s="43"/>
      <c r="H1140" s="44">
        <f t="shared" si="688"/>
        <v>0</v>
      </c>
      <c r="I1140" s="112">
        <f t="shared" si="689"/>
        <v>0</v>
      </c>
      <c r="J1140" s="113">
        <f t="shared" si="690"/>
        <v>0</v>
      </c>
      <c r="K1140" s="114">
        <f t="shared" si="691"/>
        <v>0</v>
      </c>
    </row>
    <row r="1141" spans="1:11" ht="15" x14ac:dyDescent="0.2">
      <c r="A1141" s="40"/>
      <c r="B1141" s="74" t="s">
        <v>24</v>
      </c>
      <c r="C1141" s="41" t="s">
        <v>210</v>
      </c>
      <c r="D1141" s="75">
        <v>77</v>
      </c>
      <c r="E1141" s="76" t="s">
        <v>13</v>
      </c>
      <c r="F1141" s="43"/>
      <c r="G1141" s="43"/>
      <c r="H1141" s="44">
        <f t="shared" si="688"/>
        <v>0</v>
      </c>
      <c r="I1141" s="112">
        <f t="shared" si="689"/>
        <v>0</v>
      </c>
      <c r="J1141" s="113">
        <f t="shared" si="690"/>
        <v>0</v>
      </c>
      <c r="K1141" s="114">
        <f t="shared" si="691"/>
        <v>0</v>
      </c>
    </row>
    <row r="1142" spans="1:11" ht="15" x14ac:dyDescent="0.2">
      <c r="A1142" s="40"/>
      <c r="B1142" s="74" t="s">
        <v>26</v>
      </c>
      <c r="C1142" s="41" t="s">
        <v>185</v>
      </c>
      <c r="D1142" s="75">
        <v>12</v>
      </c>
      <c r="E1142" s="76" t="s">
        <v>4</v>
      </c>
      <c r="F1142" s="62"/>
      <c r="G1142" s="43"/>
      <c r="H1142" s="44">
        <f t="shared" si="688"/>
        <v>0</v>
      </c>
      <c r="I1142" s="112">
        <f t="shared" si="689"/>
        <v>0</v>
      </c>
      <c r="J1142" s="113">
        <f t="shared" si="690"/>
        <v>0</v>
      </c>
      <c r="K1142" s="114">
        <f t="shared" si="691"/>
        <v>0</v>
      </c>
    </row>
    <row r="1143" spans="1:11" ht="15" x14ac:dyDescent="0.2">
      <c r="A1143" s="40"/>
      <c r="B1143" s="74" t="s">
        <v>25</v>
      </c>
      <c r="C1143" s="41" t="s">
        <v>159</v>
      </c>
      <c r="D1143" s="75">
        <v>1</v>
      </c>
      <c r="E1143" s="76" t="s">
        <v>4</v>
      </c>
      <c r="F1143" s="62"/>
      <c r="G1143" s="43"/>
      <c r="H1143" s="44">
        <f t="shared" si="688"/>
        <v>0</v>
      </c>
      <c r="I1143" s="112">
        <f t="shared" si="689"/>
        <v>0</v>
      </c>
      <c r="J1143" s="113">
        <f t="shared" si="690"/>
        <v>0</v>
      </c>
      <c r="K1143" s="114">
        <f t="shared" si="691"/>
        <v>0</v>
      </c>
    </row>
    <row r="1144" spans="1:11" ht="30" x14ac:dyDescent="0.2">
      <c r="A1144" s="40"/>
      <c r="B1144" s="74" t="s">
        <v>27</v>
      </c>
      <c r="C1144" s="41" t="s">
        <v>160</v>
      </c>
      <c r="D1144" s="75">
        <v>1</v>
      </c>
      <c r="E1144" s="76" t="s">
        <v>169</v>
      </c>
      <c r="F1144" s="62"/>
      <c r="G1144" s="43"/>
      <c r="H1144" s="44">
        <f t="shared" si="688"/>
        <v>0</v>
      </c>
      <c r="I1144" s="112">
        <f t="shared" si="689"/>
        <v>0</v>
      </c>
      <c r="J1144" s="113">
        <f t="shared" si="690"/>
        <v>0</v>
      </c>
      <c r="K1144" s="114">
        <f t="shared" si="691"/>
        <v>0</v>
      </c>
    </row>
    <row r="1145" spans="1:11" ht="30" x14ac:dyDescent="0.2">
      <c r="A1145" s="40"/>
      <c r="B1145" s="74" t="s">
        <v>29</v>
      </c>
      <c r="C1145" s="41" t="s">
        <v>161</v>
      </c>
      <c r="D1145" s="75">
        <v>17</v>
      </c>
      <c r="E1145" s="76" t="s">
        <v>13</v>
      </c>
      <c r="F1145" s="62"/>
      <c r="G1145" s="43"/>
      <c r="H1145" s="44">
        <f t="shared" si="688"/>
        <v>0</v>
      </c>
      <c r="I1145" s="112">
        <f t="shared" si="689"/>
        <v>0</v>
      </c>
      <c r="J1145" s="113">
        <f t="shared" si="690"/>
        <v>0</v>
      </c>
      <c r="K1145" s="114">
        <f t="shared" si="691"/>
        <v>0</v>
      </c>
    </row>
    <row r="1146" spans="1:11" ht="75" x14ac:dyDescent="0.2">
      <c r="A1146" s="40"/>
      <c r="B1146" s="74" t="s">
        <v>30</v>
      </c>
      <c r="C1146" s="41" t="s">
        <v>162</v>
      </c>
      <c r="D1146" s="75">
        <v>35</v>
      </c>
      <c r="E1146" s="76" t="s">
        <v>13</v>
      </c>
      <c r="F1146" s="62"/>
      <c r="G1146" s="43"/>
      <c r="H1146" s="44">
        <f t="shared" si="688"/>
        <v>0</v>
      </c>
      <c r="I1146" s="112">
        <f t="shared" si="689"/>
        <v>0</v>
      </c>
      <c r="J1146" s="113">
        <f t="shared" si="690"/>
        <v>0</v>
      </c>
      <c r="K1146" s="114">
        <f t="shared" si="691"/>
        <v>0</v>
      </c>
    </row>
    <row r="1147" spans="1:11" ht="30" x14ac:dyDescent="0.2">
      <c r="A1147" s="40"/>
      <c r="B1147" s="74" t="s">
        <v>31</v>
      </c>
      <c r="C1147" s="41" t="s">
        <v>211</v>
      </c>
      <c r="D1147" s="75">
        <v>1</v>
      </c>
      <c r="E1147" s="76" t="s">
        <v>169</v>
      </c>
      <c r="F1147" s="43"/>
      <c r="G1147" s="43"/>
      <c r="H1147" s="44">
        <f t="shared" si="688"/>
        <v>0</v>
      </c>
      <c r="I1147" s="112">
        <f t="shared" si="689"/>
        <v>0</v>
      </c>
      <c r="J1147" s="113">
        <f t="shared" si="690"/>
        <v>0</v>
      </c>
      <c r="K1147" s="114">
        <f t="shared" si="691"/>
        <v>0</v>
      </c>
    </row>
    <row r="1148" spans="1:11" ht="15" x14ac:dyDescent="0.2">
      <c r="A1148" s="40"/>
      <c r="B1148" s="74" t="s">
        <v>28</v>
      </c>
      <c r="C1148" s="41" t="s">
        <v>163</v>
      </c>
      <c r="D1148" s="75">
        <v>1</v>
      </c>
      <c r="E1148" s="76" t="s">
        <v>4</v>
      </c>
      <c r="F1148" s="43"/>
      <c r="G1148" s="43"/>
      <c r="H1148" s="44">
        <f t="shared" si="688"/>
        <v>0</v>
      </c>
      <c r="I1148" s="112">
        <f t="shared" si="689"/>
        <v>0</v>
      </c>
      <c r="J1148" s="113">
        <f t="shared" si="690"/>
        <v>0</v>
      </c>
      <c r="K1148" s="114">
        <f t="shared" si="691"/>
        <v>0</v>
      </c>
    </row>
    <row r="1149" spans="1:11" ht="15.75" thickBot="1" x14ac:dyDescent="0.25">
      <c r="A1149" s="63"/>
      <c r="B1149" s="64"/>
      <c r="C1149" s="65" t="s">
        <v>49</v>
      </c>
      <c r="D1149" s="66"/>
      <c r="E1149" s="65"/>
      <c r="F1149" s="67">
        <f>SUMPRODUCT(D1139:D1148,F1139:F1148)</f>
        <v>0</v>
      </c>
      <c r="G1149" s="67">
        <f>SUMPRODUCT(D1139:D1148,G1139:G1148)</f>
        <v>0</v>
      </c>
      <c r="H1149" s="68">
        <f>SUM(H1139:H1148)</f>
        <v>0</v>
      </c>
      <c r="I1149" s="67">
        <f>SUMPRODUCT(D1139:D1148,I1139:I1148)</f>
        <v>0</v>
      </c>
      <c r="J1149" s="67">
        <f>SUMPRODUCT(D1139:D1148,J1139:J1148)</f>
        <v>0</v>
      </c>
      <c r="K1149" s="68">
        <f>SUM(K1139:K1148)</f>
        <v>0</v>
      </c>
    </row>
    <row r="1150" spans="1:11" ht="15.75" thickBot="1" x14ac:dyDescent="0.25">
      <c r="A1150" s="85"/>
      <c r="B1150" s="86"/>
      <c r="C1150" s="87" t="s">
        <v>126</v>
      </c>
      <c r="D1150" s="88"/>
      <c r="E1150" s="87"/>
      <c r="F1150" s="89" t="e">
        <f>F1149+F1135+F1132</f>
        <v>#VALUE!</v>
      </c>
      <c r="G1150" s="89" t="e">
        <f t="shared" ref="G1150:K1150" si="692">G1149+G1135+G1132</f>
        <v>#VALUE!</v>
      </c>
      <c r="H1150" s="89">
        <f t="shared" si="692"/>
        <v>0</v>
      </c>
      <c r="I1150" s="89">
        <f t="shared" si="692"/>
        <v>0</v>
      </c>
      <c r="J1150" s="89">
        <f t="shared" si="692"/>
        <v>0</v>
      </c>
      <c r="K1150" s="89">
        <f t="shared" si="692"/>
        <v>0</v>
      </c>
    </row>
    <row r="1151" spans="1:11" ht="15" x14ac:dyDescent="0.2">
      <c r="A1151" s="81"/>
      <c r="B1151" s="82"/>
      <c r="C1151" s="134" t="s">
        <v>127</v>
      </c>
      <c r="D1151" s="134"/>
      <c r="E1151" s="134"/>
      <c r="F1151" s="134"/>
      <c r="G1151" s="134"/>
      <c r="H1151" s="135"/>
      <c r="I1151" s="83"/>
      <c r="J1151" s="83"/>
      <c r="K1151" s="84"/>
    </row>
    <row r="1152" spans="1:11" ht="15" x14ac:dyDescent="0.2">
      <c r="A1152" s="23"/>
      <c r="B1152" s="24" t="s">
        <v>33</v>
      </c>
      <c r="C1152" s="25" t="s">
        <v>48</v>
      </c>
      <c r="D1152" s="26"/>
      <c r="E1152" s="25"/>
      <c r="F1152" s="27"/>
      <c r="G1152" s="28"/>
      <c r="H1152" s="29"/>
      <c r="I1152" s="30"/>
      <c r="J1152" s="31"/>
      <c r="K1152" s="32"/>
    </row>
    <row r="1153" spans="1:11" ht="15" x14ac:dyDescent="0.2">
      <c r="A1153" s="33"/>
      <c r="B1153" s="34" t="s">
        <v>34</v>
      </c>
      <c r="C1153" s="35" t="s">
        <v>35</v>
      </c>
      <c r="D1153" s="36"/>
      <c r="E1153" s="35"/>
      <c r="F1153" s="37"/>
      <c r="G1153" s="37"/>
      <c r="H1153" s="38"/>
      <c r="I1153" s="39"/>
      <c r="J1153" s="37"/>
      <c r="K1153" s="38"/>
    </row>
    <row r="1154" spans="1:11" ht="15" x14ac:dyDescent="0.2">
      <c r="A1154" s="40"/>
      <c r="B1154" s="74" t="s">
        <v>10</v>
      </c>
      <c r="C1154" s="41" t="s">
        <v>149</v>
      </c>
      <c r="D1154" s="75">
        <v>1</v>
      </c>
      <c r="E1154" s="76" t="s">
        <v>4</v>
      </c>
      <c r="F1154" s="42" t="s">
        <v>23</v>
      </c>
      <c r="G1154" s="43"/>
      <c r="H1154" s="44">
        <f t="shared" ref="H1154:H1156" si="693">SUM(F1154,G1154)*D1154</f>
        <v>0</v>
      </c>
      <c r="I1154" s="112" t="s">
        <v>23</v>
      </c>
      <c r="J1154" s="113">
        <f>TRUNC(G1154*(1+$K$4),2)</f>
        <v>0</v>
      </c>
      <c r="K1154" s="114">
        <f t="shared" ref="K1154:K1156" si="694">SUM(I1154:J1154)*D1154</f>
        <v>0</v>
      </c>
    </row>
    <row r="1155" spans="1:11" ht="45" x14ac:dyDescent="0.2">
      <c r="A1155" s="40"/>
      <c r="B1155" s="74" t="s">
        <v>11</v>
      </c>
      <c r="C1155" s="41" t="s">
        <v>207</v>
      </c>
      <c r="D1155" s="75">
        <v>5</v>
      </c>
      <c r="E1155" s="76" t="s">
        <v>37</v>
      </c>
      <c r="F1155" s="42" t="s">
        <v>23</v>
      </c>
      <c r="G1155" s="43"/>
      <c r="H1155" s="44">
        <f t="shared" si="693"/>
        <v>0</v>
      </c>
      <c r="I1155" s="112" t="s">
        <v>23</v>
      </c>
      <c r="J1155" s="113">
        <f t="shared" ref="J1155:J1156" si="695">TRUNC(G1155*(1+$K$4),2)</f>
        <v>0</v>
      </c>
      <c r="K1155" s="114">
        <f t="shared" si="694"/>
        <v>0</v>
      </c>
    </row>
    <row r="1156" spans="1:11" ht="15" x14ac:dyDescent="0.2">
      <c r="A1156" s="40"/>
      <c r="B1156" s="74" t="s">
        <v>24</v>
      </c>
      <c r="C1156" s="41" t="s">
        <v>199</v>
      </c>
      <c r="D1156" s="75">
        <v>1</v>
      </c>
      <c r="E1156" s="76" t="s">
        <v>36</v>
      </c>
      <c r="F1156" s="62"/>
      <c r="G1156" s="43"/>
      <c r="H1156" s="44">
        <f t="shared" si="693"/>
        <v>0</v>
      </c>
      <c r="I1156" s="113">
        <f t="shared" ref="I1156" si="696">TRUNC(F1156*(1+$K$4),2)</f>
        <v>0</v>
      </c>
      <c r="J1156" s="113">
        <f t="shared" si="695"/>
        <v>0</v>
      </c>
      <c r="K1156" s="114">
        <f t="shared" si="694"/>
        <v>0</v>
      </c>
    </row>
    <row r="1157" spans="1:11" ht="15" x14ac:dyDescent="0.2">
      <c r="A1157" s="33"/>
      <c r="B1157" s="34" t="s">
        <v>38</v>
      </c>
      <c r="C1157" s="35" t="s">
        <v>151</v>
      </c>
      <c r="D1157" s="36"/>
      <c r="E1157" s="35"/>
      <c r="F1157" s="37"/>
      <c r="G1157" s="37"/>
      <c r="H1157" s="38"/>
      <c r="I1157" s="39"/>
      <c r="J1157" s="37"/>
      <c r="K1157" s="38"/>
    </row>
    <row r="1158" spans="1:11" ht="30" x14ac:dyDescent="0.2">
      <c r="A1158" s="40"/>
      <c r="B1158" s="74" t="s">
        <v>12</v>
      </c>
      <c r="C1158" s="41" t="s">
        <v>164</v>
      </c>
      <c r="D1158" s="75">
        <v>12</v>
      </c>
      <c r="E1158" s="76" t="s">
        <v>36</v>
      </c>
      <c r="F1158" s="62"/>
      <c r="G1158" s="43"/>
      <c r="H1158" s="44">
        <f t="shared" ref="H1158:H1163" si="697">SUM(F1158,G1158)*D1158</f>
        <v>0</v>
      </c>
      <c r="I1158" s="113">
        <f t="shared" ref="I1158:I1163" si="698">TRUNC(F1158*(1+$K$4),2)</f>
        <v>0</v>
      </c>
      <c r="J1158" s="113">
        <f t="shared" ref="J1158:J1163" si="699">TRUNC(G1158*(1+$K$4),2)</f>
        <v>0</v>
      </c>
      <c r="K1158" s="114">
        <f t="shared" ref="K1158:K1163" si="700">SUM(I1158:J1158)*D1158</f>
        <v>0</v>
      </c>
    </row>
    <row r="1159" spans="1:11" ht="15" x14ac:dyDescent="0.2">
      <c r="A1159" s="40"/>
      <c r="B1159" s="74" t="s">
        <v>14</v>
      </c>
      <c r="C1159" s="41" t="s">
        <v>209</v>
      </c>
      <c r="D1159" s="75">
        <v>13</v>
      </c>
      <c r="E1159" s="76" t="s">
        <v>13</v>
      </c>
      <c r="F1159" s="62"/>
      <c r="G1159" s="43"/>
      <c r="H1159" s="44">
        <f t="shared" si="697"/>
        <v>0</v>
      </c>
      <c r="I1159" s="113">
        <f t="shared" si="698"/>
        <v>0</v>
      </c>
      <c r="J1159" s="113">
        <f t="shared" si="699"/>
        <v>0</v>
      </c>
      <c r="K1159" s="114">
        <f t="shared" si="700"/>
        <v>0</v>
      </c>
    </row>
    <row r="1160" spans="1:11" ht="15" x14ac:dyDescent="0.2">
      <c r="A1160" s="40"/>
      <c r="B1160" s="74" t="s">
        <v>15</v>
      </c>
      <c r="C1160" s="41" t="s">
        <v>152</v>
      </c>
      <c r="D1160" s="75">
        <v>2</v>
      </c>
      <c r="E1160" s="76" t="s">
        <v>36</v>
      </c>
      <c r="F1160" s="62"/>
      <c r="G1160" s="43"/>
      <c r="H1160" s="44">
        <f t="shared" si="697"/>
        <v>0</v>
      </c>
      <c r="I1160" s="113">
        <f t="shared" si="698"/>
        <v>0</v>
      </c>
      <c r="J1160" s="113">
        <f t="shared" si="699"/>
        <v>0</v>
      </c>
      <c r="K1160" s="114">
        <f t="shared" si="700"/>
        <v>0</v>
      </c>
    </row>
    <row r="1161" spans="1:11" ht="15" x14ac:dyDescent="0.2">
      <c r="A1161" s="40"/>
      <c r="B1161" s="74" t="s">
        <v>16</v>
      </c>
      <c r="C1161" s="41" t="s">
        <v>153</v>
      </c>
      <c r="D1161" s="75">
        <v>16</v>
      </c>
      <c r="E1161" s="76" t="s">
        <v>4</v>
      </c>
      <c r="F1161" s="62"/>
      <c r="G1161" s="43"/>
      <c r="H1161" s="44">
        <f t="shared" si="697"/>
        <v>0</v>
      </c>
      <c r="I1161" s="113">
        <f t="shared" si="698"/>
        <v>0</v>
      </c>
      <c r="J1161" s="113">
        <f t="shared" si="699"/>
        <v>0</v>
      </c>
      <c r="K1161" s="114">
        <f t="shared" si="700"/>
        <v>0</v>
      </c>
    </row>
    <row r="1162" spans="1:11" ht="30" x14ac:dyDescent="0.2">
      <c r="A1162" s="40"/>
      <c r="B1162" s="74" t="s">
        <v>17</v>
      </c>
      <c r="C1162" s="41" t="s">
        <v>154</v>
      </c>
      <c r="D1162" s="75">
        <v>4</v>
      </c>
      <c r="E1162" s="76" t="s">
        <v>4</v>
      </c>
      <c r="F1162" s="62"/>
      <c r="G1162" s="43"/>
      <c r="H1162" s="44">
        <f t="shared" si="697"/>
        <v>0</v>
      </c>
      <c r="I1162" s="113">
        <f t="shared" si="698"/>
        <v>0</v>
      </c>
      <c r="J1162" s="113">
        <f t="shared" si="699"/>
        <v>0</v>
      </c>
      <c r="K1162" s="114">
        <f t="shared" si="700"/>
        <v>0</v>
      </c>
    </row>
    <row r="1163" spans="1:11" ht="15" x14ac:dyDescent="0.2">
      <c r="A1163" s="40"/>
      <c r="B1163" s="74" t="s">
        <v>39</v>
      </c>
      <c r="C1163" s="41" t="s">
        <v>250</v>
      </c>
      <c r="D1163" s="75">
        <v>2</v>
      </c>
      <c r="E1163" s="76" t="s">
        <v>4</v>
      </c>
      <c r="F1163" s="62"/>
      <c r="G1163" s="43"/>
      <c r="H1163" s="44">
        <f t="shared" si="697"/>
        <v>0</v>
      </c>
      <c r="I1163" s="113">
        <f t="shared" si="698"/>
        <v>0</v>
      </c>
      <c r="J1163" s="113">
        <f t="shared" si="699"/>
        <v>0</v>
      </c>
      <c r="K1163" s="114">
        <f t="shared" si="700"/>
        <v>0</v>
      </c>
    </row>
    <row r="1164" spans="1:11" ht="15" x14ac:dyDescent="0.2">
      <c r="A1164" s="40"/>
      <c r="B1164" s="74" t="s">
        <v>40</v>
      </c>
      <c r="C1164" s="41" t="s">
        <v>46</v>
      </c>
      <c r="D1164" s="75">
        <v>35</v>
      </c>
      <c r="E1164" s="76" t="s">
        <v>36</v>
      </c>
      <c r="F1164" s="43"/>
      <c r="G1164" s="43"/>
      <c r="H1164" s="44">
        <f t="shared" ref="H1164:H1165" si="701">SUM(F1164,G1164)*D1164</f>
        <v>0</v>
      </c>
      <c r="I1164" s="113">
        <f t="shared" ref="I1164:I1165" si="702">TRUNC(F1164*(1+$K$4),2)</f>
        <v>0</v>
      </c>
      <c r="J1164" s="113">
        <f t="shared" ref="J1164:J1165" si="703">TRUNC(G1164*(1+$K$4),2)</f>
        <v>0</v>
      </c>
      <c r="K1164" s="114">
        <f t="shared" ref="K1164:K1165" si="704">SUM(I1164:J1164)*D1164</f>
        <v>0</v>
      </c>
    </row>
    <row r="1165" spans="1:11" ht="15" x14ac:dyDescent="0.2">
      <c r="A1165" s="45"/>
      <c r="B1165" s="46" t="s">
        <v>41</v>
      </c>
      <c r="C1165" s="47" t="s">
        <v>47</v>
      </c>
      <c r="D1165" s="48">
        <v>35</v>
      </c>
      <c r="E1165" s="49" t="s">
        <v>36</v>
      </c>
      <c r="F1165" s="50"/>
      <c r="G1165" s="50"/>
      <c r="H1165" s="44">
        <f t="shared" si="701"/>
        <v>0</v>
      </c>
      <c r="I1165" s="113">
        <f t="shared" si="702"/>
        <v>0</v>
      </c>
      <c r="J1165" s="113">
        <f t="shared" si="703"/>
        <v>0</v>
      </c>
      <c r="K1165" s="114">
        <f t="shared" si="704"/>
        <v>0</v>
      </c>
    </row>
    <row r="1166" spans="1:11" ht="15" x14ac:dyDescent="0.2">
      <c r="A1166" s="21"/>
      <c r="B1166" s="22"/>
      <c r="C1166" s="51" t="s">
        <v>42</v>
      </c>
      <c r="D1166" s="52"/>
      <c r="E1166" s="51"/>
      <c r="F1166" s="53">
        <f>SUMPRODUCT(D1154:D1165,F1154:F1165)</f>
        <v>0</v>
      </c>
      <c r="G1166" s="53">
        <f>SUMPRODUCT(D1154:D1165,G1154:G1165)</f>
        <v>0</v>
      </c>
      <c r="H1166" s="54">
        <f>SUM(H1154:H1165)</f>
        <v>0</v>
      </c>
      <c r="I1166" s="53">
        <f>SUMPRODUCT(I1154:I1165,D1154:D1165)</f>
        <v>0</v>
      </c>
      <c r="J1166" s="53">
        <f>SUMPRODUCT(J1154:J1165,D1154:D1165)</f>
        <v>0</v>
      </c>
      <c r="K1166" s="54">
        <f>SUM(K1154:K1165)</f>
        <v>0</v>
      </c>
    </row>
    <row r="1167" spans="1:11" ht="15" x14ac:dyDescent="0.2">
      <c r="A1167" s="56"/>
      <c r="B1167" s="24" t="s">
        <v>43</v>
      </c>
      <c r="C1167" s="25" t="s">
        <v>155</v>
      </c>
      <c r="D1167" s="26"/>
      <c r="E1167" s="25"/>
      <c r="F1167" s="27"/>
      <c r="G1167" s="57"/>
      <c r="H1167" s="58"/>
      <c r="I1167" s="59"/>
      <c r="J1167" s="60"/>
      <c r="K1167" s="61"/>
    </row>
    <row r="1168" spans="1:11" ht="75" x14ac:dyDescent="0.2">
      <c r="A1168" s="33"/>
      <c r="B1168" s="74">
        <v>1</v>
      </c>
      <c r="C1168" s="41" t="s">
        <v>240</v>
      </c>
      <c r="D1168" s="75">
        <v>20</v>
      </c>
      <c r="E1168" s="76" t="s">
        <v>36</v>
      </c>
      <c r="F1168" s="43"/>
      <c r="G1168" s="43"/>
      <c r="H1168" s="44">
        <f t="shared" ref="H1168" si="705">SUM(F1168,G1168)*D1168</f>
        <v>0</v>
      </c>
      <c r="I1168" s="113">
        <f t="shared" ref="I1168" si="706">TRUNC(F1168*(1+$K$4),2)</f>
        <v>0</v>
      </c>
      <c r="J1168" s="113">
        <f t="shared" ref="J1168" si="707">TRUNC(G1168*(1+$K$4),2)</f>
        <v>0</v>
      </c>
      <c r="K1168" s="114">
        <f t="shared" ref="K1168" si="708">SUM(I1168:J1168)*D1168</f>
        <v>0</v>
      </c>
    </row>
    <row r="1169" spans="1:11" ht="15" x14ac:dyDescent="0.2">
      <c r="A1169" s="21"/>
      <c r="B1169" s="22"/>
      <c r="C1169" s="51" t="s">
        <v>168</v>
      </c>
      <c r="D1169" s="52"/>
      <c r="E1169" s="51"/>
      <c r="F1169" s="53" t="e">
        <f>SUMPRODUCT(D1168,F1168)</f>
        <v>#VALUE!</v>
      </c>
      <c r="G1169" s="53" t="e">
        <f>SUMPRODUCT(D1168,G1168)</f>
        <v>#VALUE!</v>
      </c>
      <c r="H1169" s="54">
        <f>H1168</f>
        <v>0</v>
      </c>
      <c r="I1169" s="53">
        <f>SUMPRODUCT(D1168,I1168)</f>
        <v>0</v>
      </c>
      <c r="J1169" s="53">
        <f>SUMPRODUCT(D1168,J1168)</f>
        <v>0</v>
      </c>
      <c r="K1169" s="54">
        <f>K1168</f>
        <v>0</v>
      </c>
    </row>
    <row r="1170" spans="1:11" ht="15" x14ac:dyDescent="0.2">
      <c r="A1170" s="56"/>
      <c r="B1170" s="24" t="s">
        <v>44</v>
      </c>
      <c r="C1170" s="25" t="s">
        <v>156</v>
      </c>
      <c r="D1170" s="26"/>
      <c r="E1170" s="25"/>
      <c r="F1170" s="27"/>
      <c r="G1170" s="57"/>
      <c r="H1170" s="58"/>
      <c r="I1170" s="59"/>
      <c r="J1170" s="60"/>
      <c r="K1170" s="61"/>
    </row>
    <row r="1171" spans="1:11" ht="15" x14ac:dyDescent="0.2">
      <c r="A1171" s="33"/>
      <c r="B1171" s="34">
        <v>1</v>
      </c>
      <c r="C1171" s="35" t="s">
        <v>157</v>
      </c>
      <c r="D1171" s="36"/>
      <c r="E1171" s="35"/>
      <c r="F1171" s="37"/>
      <c r="G1171" s="37"/>
      <c r="H1171" s="38"/>
      <c r="I1171" s="55"/>
      <c r="J1171" s="37"/>
      <c r="K1171" s="38"/>
    </row>
    <row r="1172" spans="1:11" ht="30" x14ac:dyDescent="0.2">
      <c r="A1172" s="40"/>
      <c r="B1172" s="74" t="s">
        <v>10</v>
      </c>
      <c r="C1172" s="41" t="s">
        <v>158</v>
      </c>
      <c r="D1172" s="75"/>
      <c r="E1172" s="76"/>
      <c r="F1172" s="42"/>
      <c r="G1172" s="111"/>
      <c r="H1172" s="44"/>
      <c r="I1172" s="112"/>
      <c r="J1172" s="113"/>
      <c r="K1172" s="114"/>
    </row>
    <row r="1173" spans="1:11" ht="15" x14ac:dyDescent="0.2">
      <c r="A1173" s="40"/>
      <c r="B1173" s="74" t="s">
        <v>45</v>
      </c>
      <c r="C1173" s="41" t="s">
        <v>184</v>
      </c>
      <c r="D1173" s="75">
        <v>76</v>
      </c>
      <c r="E1173" s="76" t="s">
        <v>13</v>
      </c>
      <c r="F1173" s="62"/>
      <c r="G1173" s="43"/>
      <c r="H1173" s="44">
        <f t="shared" ref="H1173:H1182" si="709">SUM(F1173,G1173)*D1173</f>
        <v>0</v>
      </c>
      <c r="I1173" s="112">
        <f t="shared" ref="I1173:I1182" si="710">TRUNC(F1173*(1+$K$4),2)</f>
        <v>0</v>
      </c>
      <c r="J1173" s="113">
        <f t="shared" ref="J1173:J1182" si="711">TRUNC(G1173*(1+$K$4),2)</f>
        <v>0</v>
      </c>
      <c r="K1173" s="114">
        <f t="shared" ref="K1173:K1182" si="712">SUM(I1173:J1173)*D1173</f>
        <v>0</v>
      </c>
    </row>
    <row r="1174" spans="1:11" ht="45" x14ac:dyDescent="0.2">
      <c r="A1174" s="40"/>
      <c r="B1174" s="74" t="s">
        <v>11</v>
      </c>
      <c r="C1174" s="41" t="s">
        <v>167</v>
      </c>
      <c r="D1174" s="75">
        <v>1</v>
      </c>
      <c r="E1174" s="76" t="s">
        <v>4</v>
      </c>
      <c r="F1174" s="62"/>
      <c r="G1174" s="43"/>
      <c r="H1174" s="44">
        <f t="shared" si="709"/>
        <v>0</v>
      </c>
      <c r="I1174" s="112">
        <f t="shared" si="710"/>
        <v>0</v>
      </c>
      <c r="J1174" s="113">
        <f t="shared" si="711"/>
        <v>0</v>
      </c>
      <c r="K1174" s="114">
        <f t="shared" si="712"/>
        <v>0</v>
      </c>
    </row>
    <row r="1175" spans="1:11" ht="15" x14ac:dyDescent="0.2">
      <c r="A1175" s="40"/>
      <c r="B1175" s="74" t="s">
        <v>24</v>
      </c>
      <c r="C1175" s="41" t="s">
        <v>210</v>
      </c>
      <c r="D1175" s="75">
        <v>48</v>
      </c>
      <c r="E1175" s="76" t="s">
        <v>13</v>
      </c>
      <c r="F1175" s="43"/>
      <c r="G1175" s="43"/>
      <c r="H1175" s="44">
        <f t="shared" si="709"/>
        <v>0</v>
      </c>
      <c r="I1175" s="112">
        <f t="shared" si="710"/>
        <v>0</v>
      </c>
      <c r="J1175" s="113">
        <f t="shared" si="711"/>
        <v>0</v>
      </c>
      <c r="K1175" s="114">
        <f t="shared" si="712"/>
        <v>0</v>
      </c>
    </row>
    <row r="1176" spans="1:11" ht="15" x14ac:dyDescent="0.2">
      <c r="A1176" s="40"/>
      <c r="B1176" s="74" t="s">
        <v>26</v>
      </c>
      <c r="C1176" s="41" t="s">
        <v>185</v>
      </c>
      <c r="D1176" s="75">
        <v>8</v>
      </c>
      <c r="E1176" s="76" t="s">
        <v>4</v>
      </c>
      <c r="F1176" s="62"/>
      <c r="G1176" s="43"/>
      <c r="H1176" s="44">
        <f t="shared" si="709"/>
        <v>0</v>
      </c>
      <c r="I1176" s="112">
        <f t="shared" si="710"/>
        <v>0</v>
      </c>
      <c r="J1176" s="113">
        <f t="shared" si="711"/>
        <v>0</v>
      </c>
      <c r="K1176" s="114">
        <f t="shared" si="712"/>
        <v>0</v>
      </c>
    </row>
    <row r="1177" spans="1:11" ht="15" x14ac:dyDescent="0.2">
      <c r="A1177" s="40"/>
      <c r="B1177" s="74" t="s">
        <v>25</v>
      </c>
      <c r="C1177" s="41" t="s">
        <v>159</v>
      </c>
      <c r="D1177" s="75">
        <v>1</v>
      </c>
      <c r="E1177" s="76" t="s">
        <v>4</v>
      </c>
      <c r="F1177" s="62"/>
      <c r="G1177" s="43"/>
      <c r="H1177" s="44">
        <f t="shared" si="709"/>
        <v>0</v>
      </c>
      <c r="I1177" s="112">
        <f t="shared" si="710"/>
        <v>0</v>
      </c>
      <c r="J1177" s="113">
        <f t="shared" si="711"/>
        <v>0</v>
      </c>
      <c r="K1177" s="114">
        <f t="shared" si="712"/>
        <v>0</v>
      </c>
    </row>
    <row r="1178" spans="1:11" ht="30" x14ac:dyDescent="0.2">
      <c r="A1178" s="40"/>
      <c r="B1178" s="74" t="s">
        <v>27</v>
      </c>
      <c r="C1178" s="41" t="s">
        <v>160</v>
      </c>
      <c r="D1178" s="75">
        <v>1</v>
      </c>
      <c r="E1178" s="76" t="s">
        <v>169</v>
      </c>
      <c r="F1178" s="62"/>
      <c r="G1178" s="43"/>
      <c r="H1178" s="44">
        <f t="shared" si="709"/>
        <v>0</v>
      </c>
      <c r="I1178" s="112">
        <f t="shared" si="710"/>
        <v>0</v>
      </c>
      <c r="J1178" s="113">
        <f t="shared" si="711"/>
        <v>0</v>
      </c>
      <c r="K1178" s="114">
        <f t="shared" si="712"/>
        <v>0</v>
      </c>
    </row>
    <row r="1179" spans="1:11" ht="30" x14ac:dyDescent="0.2">
      <c r="A1179" s="40"/>
      <c r="B1179" s="74" t="s">
        <v>29</v>
      </c>
      <c r="C1179" s="41" t="s">
        <v>161</v>
      </c>
      <c r="D1179" s="75">
        <v>15</v>
      </c>
      <c r="E1179" s="76" t="s">
        <v>13</v>
      </c>
      <c r="F1179" s="62"/>
      <c r="G1179" s="43"/>
      <c r="H1179" s="44">
        <f t="shared" si="709"/>
        <v>0</v>
      </c>
      <c r="I1179" s="112">
        <f t="shared" si="710"/>
        <v>0</v>
      </c>
      <c r="J1179" s="113">
        <f t="shared" si="711"/>
        <v>0</v>
      </c>
      <c r="K1179" s="114">
        <f t="shared" si="712"/>
        <v>0</v>
      </c>
    </row>
    <row r="1180" spans="1:11" ht="75" x14ac:dyDescent="0.2">
      <c r="A1180" s="40"/>
      <c r="B1180" s="74" t="s">
        <v>30</v>
      </c>
      <c r="C1180" s="41" t="s">
        <v>162</v>
      </c>
      <c r="D1180" s="75">
        <v>20</v>
      </c>
      <c r="E1180" s="76" t="s">
        <v>13</v>
      </c>
      <c r="F1180" s="62"/>
      <c r="G1180" s="43"/>
      <c r="H1180" s="44">
        <f t="shared" si="709"/>
        <v>0</v>
      </c>
      <c r="I1180" s="112">
        <f t="shared" si="710"/>
        <v>0</v>
      </c>
      <c r="J1180" s="113">
        <f t="shared" si="711"/>
        <v>0</v>
      </c>
      <c r="K1180" s="114">
        <f t="shared" si="712"/>
        <v>0</v>
      </c>
    </row>
    <row r="1181" spans="1:11" ht="30" x14ac:dyDescent="0.2">
      <c r="A1181" s="40"/>
      <c r="B1181" s="74" t="s">
        <v>31</v>
      </c>
      <c r="C1181" s="41" t="s">
        <v>211</v>
      </c>
      <c r="D1181" s="75">
        <v>1</v>
      </c>
      <c r="E1181" s="76" t="s">
        <v>169</v>
      </c>
      <c r="F1181" s="43"/>
      <c r="G1181" s="43"/>
      <c r="H1181" s="44">
        <f t="shared" si="709"/>
        <v>0</v>
      </c>
      <c r="I1181" s="112">
        <f t="shared" si="710"/>
        <v>0</v>
      </c>
      <c r="J1181" s="113">
        <f t="shared" si="711"/>
        <v>0</v>
      </c>
      <c r="K1181" s="114">
        <f t="shared" si="712"/>
        <v>0</v>
      </c>
    </row>
    <row r="1182" spans="1:11" ht="15" x14ac:dyDescent="0.2">
      <c r="A1182" s="40"/>
      <c r="B1182" s="74" t="s">
        <v>28</v>
      </c>
      <c r="C1182" s="41" t="s">
        <v>163</v>
      </c>
      <c r="D1182" s="75">
        <v>1</v>
      </c>
      <c r="E1182" s="76" t="s">
        <v>4</v>
      </c>
      <c r="F1182" s="43"/>
      <c r="G1182" s="43"/>
      <c r="H1182" s="44">
        <f t="shared" si="709"/>
        <v>0</v>
      </c>
      <c r="I1182" s="112">
        <f t="shared" si="710"/>
        <v>0</v>
      </c>
      <c r="J1182" s="113">
        <f t="shared" si="711"/>
        <v>0</v>
      </c>
      <c r="K1182" s="114">
        <f t="shared" si="712"/>
        <v>0</v>
      </c>
    </row>
    <row r="1183" spans="1:11" ht="15.75" thickBot="1" x14ac:dyDescent="0.25">
      <c r="A1183" s="63"/>
      <c r="B1183" s="64"/>
      <c r="C1183" s="65" t="s">
        <v>49</v>
      </c>
      <c r="D1183" s="66"/>
      <c r="E1183" s="65"/>
      <c r="F1183" s="67">
        <f>SUMPRODUCT(D1173:D1182,F1173:F1182)</f>
        <v>0</v>
      </c>
      <c r="G1183" s="67">
        <f>SUMPRODUCT(D1173:D1182,G1173:G1182)</f>
        <v>0</v>
      </c>
      <c r="H1183" s="68">
        <f>SUM(H1173:H1182)</f>
        <v>0</v>
      </c>
      <c r="I1183" s="67">
        <f>SUMPRODUCT(D1173:D1182,I1173:I1182)</f>
        <v>0</v>
      </c>
      <c r="J1183" s="67">
        <f>SUMPRODUCT(D1173:D1182,J1173:J1182)</f>
        <v>0</v>
      </c>
      <c r="K1183" s="68">
        <f>SUM(K1173:K1182)</f>
        <v>0</v>
      </c>
    </row>
    <row r="1184" spans="1:11" ht="15.75" thickBot="1" x14ac:dyDescent="0.25">
      <c r="A1184" s="85"/>
      <c r="B1184" s="86"/>
      <c r="C1184" s="87" t="s">
        <v>128</v>
      </c>
      <c r="D1184" s="88"/>
      <c r="E1184" s="87"/>
      <c r="F1184" s="89" t="e">
        <f>F1183+F1169+F1166</f>
        <v>#VALUE!</v>
      </c>
      <c r="G1184" s="89" t="e">
        <f t="shared" ref="G1184:K1184" si="713">G1183+G1169+G1166</f>
        <v>#VALUE!</v>
      </c>
      <c r="H1184" s="89">
        <f t="shared" si="713"/>
        <v>0</v>
      </c>
      <c r="I1184" s="89">
        <f t="shared" si="713"/>
        <v>0</v>
      </c>
      <c r="J1184" s="89">
        <f t="shared" si="713"/>
        <v>0</v>
      </c>
      <c r="K1184" s="89">
        <f t="shared" si="713"/>
        <v>0</v>
      </c>
    </row>
    <row r="1185" spans="1:11" ht="15" x14ac:dyDescent="0.2">
      <c r="A1185" s="81"/>
      <c r="B1185" s="82"/>
      <c r="C1185" s="134" t="s">
        <v>129</v>
      </c>
      <c r="D1185" s="134"/>
      <c r="E1185" s="134"/>
      <c r="F1185" s="134"/>
      <c r="G1185" s="134"/>
      <c r="H1185" s="135"/>
      <c r="I1185" s="83"/>
      <c r="J1185" s="83"/>
      <c r="K1185" s="84"/>
    </row>
    <row r="1186" spans="1:11" ht="15" x14ac:dyDescent="0.2">
      <c r="A1186" s="23"/>
      <c r="B1186" s="24" t="s">
        <v>33</v>
      </c>
      <c r="C1186" s="25" t="s">
        <v>48</v>
      </c>
      <c r="D1186" s="26"/>
      <c r="E1186" s="25"/>
      <c r="F1186" s="27"/>
      <c r="G1186" s="28"/>
      <c r="H1186" s="29"/>
      <c r="I1186" s="30"/>
      <c r="J1186" s="31"/>
      <c r="K1186" s="32"/>
    </row>
    <row r="1187" spans="1:11" ht="15" x14ac:dyDescent="0.2">
      <c r="A1187" s="33"/>
      <c r="B1187" s="34" t="s">
        <v>34</v>
      </c>
      <c r="C1187" s="35" t="s">
        <v>35</v>
      </c>
      <c r="D1187" s="36"/>
      <c r="E1187" s="35"/>
      <c r="F1187" s="37"/>
      <c r="G1187" s="37"/>
      <c r="H1187" s="38"/>
      <c r="I1187" s="39"/>
      <c r="J1187" s="37"/>
      <c r="K1187" s="38"/>
    </row>
    <row r="1188" spans="1:11" ht="15" x14ac:dyDescent="0.2">
      <c r="A1188" s="40"/>
      <c r="B1188" s="74" t="s">
        <v>10</v>
      </c>
      <c r="C1188" s="41" t="s">
        <v>149</v>
      </c>
      <c r="D1188" s="75">
        <v>1</v>
      </c>
      <c r="E1188" s="76" t="s">
        <v>4</v>
      </c>
      <c r="F1188" s="42" t="s">
        <v>23</v>
      </c>
      <c r="G1188" s="43"/>
      <c r="H1188" s="44">
        <f t="shared" ref="H1188:H1190" si="714">SUM(F1188,G1188)*D1188</f>
        <v>0</v>
      </c>
      <c r="I1188" s="112" t="s">
        <v>23</v>
      </c>
      <c r="J1188" s="113">
        <f>TRUNC(G1188*(1+$K$4),2)</f>
        <v>0</v>
      </c>
      <c r="K1188" s="114">
        <f t="shared" ref="K1188:K1190" si="715">SUM(I1188:J1188)*D1188</f>
        <v>0</v>
      </c>
    </row>
    <row r="1189" spans="1:11" ht="45" x14ac:dyDescent="0.2">
      <c r="A1189" s="40"/>
      <c r="B1189" s="74" t="s">
        <v>11</v>
      </c>
      <c r="C1189" s="41" t="s">
        <v>207</v>
      </c>
      <c r="D1189" s="75">
        <v>5</v>
      </c>
      <c r="E1189" s="76" t="s">
        <v>37</v>
      </c>
      <c r="F1189" s="42" t="s">
        <v>23</v>
      </c>
      <c r="G1189" s="43"/>
      <c r="H1189" s="44">
        <f t="shared" si="714"/>
        <v>0</v>
      </c>
      <c r="I1189" s="112" t="s">
        <v>23</v>
      </c>
      <c r="J1189" s="113">
        <f t="shared" ref="J1189:J1190" si="716">TRUNC(G1189*(1+$K$4),2)</f>
        <v>0</v>
      </c>
      <c r="K1189" s="114">
        <f t="shared" si="715"/>
        <v>0</v>
      </c>
    </row>
    <row r="1190" spans="1:11" ht="15" x14ac:dyDescent="0.2">
      <c r="A1190" s="40"/>
      <c r="B1190" s="74" t="s">
        <v>24</v>
      </c>
      <c r="C1190" s="41" t="s">
        <v>199</v>
      </c>
      <c r="D1190" s="75">
        <v>1</v>
      </c>
      <c r="E1190" s="76" t="s">
        <v>36</v>
      </c>
      <c r="F1190" s="62"/>
      <c r="G1190" s="43"/>
      <c r="H1190" s="44">
        <f t="shared" si="714"/>
        <v>0</v>
      </c>
      <c r="I1190" s="113">
        <f t="shared" ref="I1190" si="717">TRUNC(F1190*(1+$K$4),2)</f>
        <v>0</v>
      </c>
      <c r="J1190" s="113">
        <f t="shared" si="716"/>
        <v>0</v>
      </c>
      <c r="K1190" s="114">
        <f t="shared" si="715"/>
        <v>0</v>
      </c>
    </row>
    <row r="1191" spans="1:11" ht="15" x14ac:dyDescent="0.2">
      <c r="A1191" s="33"/>
      <c r="B1191" s="34" t="s">
        <v>38</v>
      </c>
      <c r="C1191" s="35" t="s">
        <v>151</v>
      </c>
      <c r="D1191" s="36"/>
      <c r="E1191" s="35"/>
      <c r="F1191" s="37"/>
      <c r="G1191" s="37"/>
      <c r="H1191" s="38"/>
      <c r="I1191" s="39"/>
      <c r="J1191" s="37"/>
      <c r="K1191" s="38"/>
    </row>
    <row r="1192" spans="1:11" ht="30" x14ac:dyDescent="0.2">
      <c r="A1192" s="40"/>
      <c r="B1192" s="74" t="s">
        <v>12</v>
      </c>
      <c r="C1192" s="41" t="s">
        <v>164</v>
      </c>
      <c r="D1192" s="75">
        <v>11</v>
      </c>
      <c r="E1192" s="76" t="s">
        <v>36</v>
      </c>
      <c r="F1192" s="62"/>
      <c r="G1192" s="43"/>
      <c r="H1192" s="44">
        <f t="shared" ref="H1192:H1199" si="718">SUM(F1192,G1192)*D1192</f>
        <v>0</v>
      </c>
      <c r="I1192" s="113">
        <f t="shared" ref="I1192:I1199" si="719">TRUNC(F1192*(1+$K$4),2)</f>
        <v>0</v>
      </c>
      <c r="J1192" s="113">
        <f t="shared" ref="J1192:J1199" si="720">TRUNC(G1192*(1+$K$4),2)</f>
        <v>0</v>
      </c>
      <c r="K1192" s="114">
        <f t="shared" ref="K1192:K1199" si="721">SUM(I1192:J1192)*D1192</f>
        <v>0</v>
      </c>
    </row>
    <row r="1193" spans="1:11" ht="15" x14ac:dyDescent="0.2">
      <c r="A1193" s="40"/>
      <c r="B1193" s="74" t="s">
        <v>14</v>
      </c>
      <c r="C1193" s="41" t="s">
        <v>209</v>
      </c>
      <c r="D1193" s="75">
        <v>25</v>
      </c>
      <c r="E1193" s="76" t="s">
        <v>13</v>
      </c>
      <c r="F1193" s="62"/>
      <c r="G1193" s="43"/>
      <c r="H1193" s="44">
        <f t="shared" si="718"/>
        <v>0</v>
      </c>
      <c r="I1193" s="113">
        <f t="shared" si="719"/>
        <v>0</v>
      </c>
      <c r="J1193" s="113">
        <f t="shared" si="720"/>
        <v>0</v>
      </c>
      <c r="K1193" s="114">
        <f t="shared" si="721"/>
        <v>0</v>
      </c>
    </row>
    <row r="1194" spans="1:11" ht="15" x14ac:dyDescent="0.2">
      <c r="A1194" s="40"/>
      <c r="B1194" s="74" t="s">
        <v>15</v>
      </c>
      <c r="C1194" s="41" t="s">
        <v>152</v>
      </c>
      <c r="D1194" s="75">
        <v>3</v>
      </c>
      <c r="E1194" s="76" t="s">
        <v>36</v>
      </c>
      <c r="F1194" s="62"/>
      <c r="G1194" s="43"/>
      <c r="H1194" s="44">
        <f t="shared" si="718"/>
        <v>0</v>
      </c>
      <c r="I1194" s="113">
        <f t="shared" si="719"/>
        <v>0</v>
      </c>
      <c r="J1194" s="113">
        <f t="shared" si="720"/>
        <v>0</v>
      </c>
      <c r="K1194" s="114">
        <f t="shared" si="721"/>
        <v>0</v>
      </c>
    </row>
    <row r="1195" spans="1:11" ht="15" x14ac:dyDescent="0.2">
      <c r="A1195" s="40"/>
      <c r="B1195" s="74" t="s">
        <v>16</v>
      </c>
      <c r="C1195" s="41" t="s">
        <v>153</v>
      </c>
      <c r="D1195" s="75">
        <v>32</v>
      </c>
      <c r="E1195" s="76" t="s">
        <v>4</v>
      </c>
      <c r="F1195" s="62"/>
      <c r="G1195" s="43"/>
      <c r="H1195" s="44">
        <f t="shared" si="718"/>
        <v>0</v>
      </c>
      <c r="I1195" s="113">
        <f t="shared" si="719"/>
        <v>0</v>
      </c>
      <c r="J1195" s="113">
        <f t="shared" si="720"/>
        <v>0</v>
      </c>
      <c r="K1195" s="114">
        <f t="shared" si="721"/>
        <v>0</v>
      </c>
    </row>
    <row r="1196" spans="1:11" ht="30" x14ac:dyDescent="0.2">
      <c r="A1196" s="40"/>
      <c r="B1196" s="74" t="s">
        <v>17</v>
      </c>
      <c r="C1196" s="41" t="s">
        <v>154</v>
      </c>
      <c r="D1196" s="75">
        <v>8</v>
      </c>
      <c r="E1196" s="76" t="s">
        <v>4</v>
      </c>
      <c r="F1196" s="62"/>
      <c r="G1196" s="43"/>
      <c r="H1196" s="44">
        <f t="shared" si="718"/>
        <v>0</v>
      </c>
      <c r="I1196" s="113">
        <f t="shared" si="719"/>
        <v>0</v>
      </c>
      <c r="J1196" s="113">
        <f t="shared" si="720"/>
        <v>0</v>
      </c>
      <c r="K1196" s="114">
        <f t="shared" si="721"/>
        <v>0</v>
      </c>
    </row>
    <row r="1197" spans="1:11" ht="15" x14ac:dyDescent="0.2">
      <c r="A1197" s="40"/>
      <c r="B1197" s="74" t="s">
        <v>39</v>
      </c>
      <c r="C1197" s="41" t="s">
        <v>250</v>
      </c>
      <c r="D1197" s="75">
        <v>2</v>
      </c>
      <c r="E1197" s="76" t="s">
        <v>4</v>
      </c>
      <c r="F1197" s="62"/>
      <c r="G1197" s="43"/>
      <c r="H1197" s="44">
        <f t="shared" si="718"/>
        <v>0</v>
      </c>
      <c r="I1197" s="113">
        <f t="shared" si="719"/>
        <v>0</v>
      </c>
      <c r="J1197" s="113">
        <f t="shared" si="720"/>
        <v>0</v>
      </c>
      <c r="K1197" s="114">
        <f t="shared" si="721"/>
        <v>0</v>
      </c>
    </row>
    <row r="1198" spans="1:11" ht="15" x14ac:dyDescent="0.2">
      <c r="A1198" s="40"/>
      <c r="B1198" s="74" t="s">
        <v>40</v>
      </c>
      <c r="C1198" s="41" t="s">
        <v>46</v>
      </c>
      <c r="D1198" s="75">
        <v>26</v>
      </c>
      <c r="E1198" s="76" t="s">
        <v>36</v>
      </c>
      <c r="F1198" s="43"/>
      <c r="G1198" s="43"/>
      <c r="H1198" s="44">
        <f t="shared" si="718"/>
        <v>0</v>
      </c>
      <c r="I1198" s="113">
        <f t="shared" si="719"/>
        <v>0</v>
      </c>
      <c r="J1198" s="113">
        <f t="shared" si="720"/>
        <v>0</v>
      </c>
      <c r="K1198" s="114">
        <f t="shared" si="721"/>
        <v>0</v>
      </c>
    </row>
    <row r="1199" spans="1:11" ht="15" x14ac:dyDescent="0.2">
      <c r="A1199" s="45"/>
      <c r="B1199" s="46" t="s">
        <v>41</v>
      </c>
      <c r="C1199" s="47" t="s">
        <v>47</v>
      </c>
      <c r="D1199" s="48">
        <v>26</v>
      </c>
      <c r="E1199" s="49" t="s">
        <v>36</v>
      </c>
      <c r="F1199" s="50"/>
      <c r="G1199" s="50"/>
      <c r="H1199" s="44">
        <f t="shared" si="718"/>
        <v>0</v>
      </c>
      <c r="I1199" s="113">
        <f t="shared" si="719"/>
        <v>0</v>
      </c>
      <c r="J1199" s="113">
        <f t="shared" si="720"/>
        <v>0</v>
      </c>
      <c r="K1199" s="114">
        <f t="shared" si="721"/>
        <v>0</v>
      </c>
    </row>
    <row r="1200" spans="1:11" ht="15" x14ac:dyDescent="0.2">
      <c r="A1200" s="21"/>
      <c r="B1200" s="22"/>
      <c r="C1200" s="51" t="s">
        <v>42</v>
      </c>
      <c r="D1200" s="52"/>
      <c r="E1200" s="51"/>
      <c r="F1200" s="53">
        <f>SUMPRODUCT(D1188:D1199,F1188:F1199)</f>
        <v>0</v>
      </c>
      <c r="G1200" s="53">
        <f>SUMPRODUCT(D1188:D1199,G1188:G1199)</f>
        <v>0</v>
      </c>
      <c r="H1200" s="54">
        <f>SUM(H1188:H1199)</f>
        <v>0</v>
      </c>
      <c r="I1200" s="53">
        <f>SUMPRODUCT(I1188:I1199,D1188:D1199)</f>
        <v>0</v>
      </c>
      <c r="J1200" s="53">
        <f>SUMPRODUCT(J1188:J1199,D1188:D1199)</f>
        <v>0</v>
      </c>
      <c r="K1200" s="54">
        <f>SUM(K1188:K1199)</f>
        <v>0</v>
      </c>
    </row>
    <row r="1201" spans="1:11" ht="15" x14ac:dyDescent="0.2">
      <c r="A1201" s="56"/>
      <c r="B1201" s="24" t="s">
        <v>43</v>
      </c>
      <c r="C1201" s="25" t="s">
        <v>155</v>
      </c>
      <c r="D1201" s="26"/>
      <c r="E1201" s="25"/>
      <c r="F1201" s="27"/>
      <c r="G1201" s="57"/>
      <c r="H1201" s="58"/>
      <c r="I1201" s="59"/>
      <c r="J1201" s="60"/>
      <c r="K1201" s="61"/>
    </row>
    <row r="1202" spans="1:11" ht="75" x14ac:dyDescent="0.2">
      <c r="A1202" s="33"/>
      <c r="B1202" s="74">
        <v>1</v>
      </c>
      <c r="C1202" s="41" t="s">
        <v>241</v>
      </c>
      <c r="D1202" s="75">
        <v>9</v>
      </c>
      <c r="E1202" s="76" t="s">
        <v>36</v>
      </c>
      <c r="F1202" s="43"/>
      <c r="G1202" s="43"/>
      <c r="H1202" s="44">
        <f t="shared" ref="H1202" si="722">SUM(F1202,G1202)*D1202</f>
        <v>0</v>
      </c>
      <c r="I1202" s="113">
        <f t="shared" ref="I1202" si="723">TRUNC(F1202*(1+$K$4),2)</f>
        <v>0</v>
      </c>
      <c r="J1202" s="113">
        <f t="shared" ref="J1202" si="724">TRUNC(G1202*(1+$K$4),2)</f>
        <v>0</v>
      </c>
      <c r="K1202" s="114">
        <f t="shared" ref="K1202" si="725">SUM(I1202:J1202)*D1202</f>
        <v>0</v>
      </c>
    </row>
    <row r="1203" spans="1:11" ht="15" x14ac:dyDescent="0.2">
      <c r="A1203" s="21"/>
      <c r="B1203" s="22"/>
      <c r="C1203" s="51" t="s">
        <v>168</v>
      </c>
      <c r="D1203" s="52"/>
      <c r="E1203" s="51"/>
      <c r="F1203" s="53" t="e">
        <f>SUMPRODUCT(D1202,F1202)</f>
        <v>#VALUE!</v>
      </c>
      <c r="G1203" s="53" t="e">
        <f>SUMPRODUCT(D1202,G1202)</f>
        <v>#VALUE!</v>
      </c>
      <c r="H1203" s="54">
        <f>H1202</f>
        <v>0</v>
      </c>
      <c r="I1203" s="53">
        <f>SUMPRODUCT(D1202,I1202)</f>
        <v>0</v>
      </c>
      <c r="J1203" s="53">
        <f>SUMPRODUCT(D1202,J1202)</f>
        <v>0</v>
      </c>
      <c r="K1203" s="54">
        <f>K1202</f>
        <v>0</v>
      </c>
    </row>
    <row r="1204" spans="1:11" ht="15" x14ac:dyDescent="0.2">
      <c r="A1204" s="56"/>
      <c r="B1204" s="24" t="s">
        <v>44</v>
      </c>
      <c r="C1204" s="25" t="s">
        <v>156</v>
      </c>
      <c r="D1204" s="26"/>
      <c r="E1204" s="25"/>
      <c r="F1204" s="27"/>
      <c r="G1204" s="57"/>
      <c r="H1204" s="58"/>
      <c r="I1204" s="59"/>
      <c r="J1204" s="60"/>
      <c r="K1204" s="61"/>
    </row>
    <row r="1205" spans="1:11" ht="15" x14ac:dyDescent="0.2">
      <c r="A1205" s="33"/>
      <c r="B1205" s="34">
        <v>1</v>
      </c>
      <c r="C1205" s="35" t="s">
        <v>157</v>
      </c>
      <c r="D1205" s="36"/>
      <c r="E1205" s="35"/>
      <c r="F1205" s="37"/>
      <c r="G1205" s="37"/>
      <c r="H1205" s="38"/>
      <c r="I1205" s="55"/>
      <c r="J1205" s="37"/>
      <c r="K1205" s="38"/>
    </row>
    <row r="1206" spans="1:11" ht="30" x14ac:dyDescent="0.2">
      <c r="A1206" s="40"/>
      <c r="B1206" s="74" t="s">
        <v>10</v>
      </c>
      <c r="C1206" s="41" t="s">
        <v>158</v>
      </c>
      <c r="D1206" s="75"/>
      <c r="E1206" s="76"/>
      <c r="F1206" s="42"/>
      <c r="G1206" s="111"/>
      <c r="H1206" s="44"/>
      <c r="I1206" s="112"/>
      <c r="J1206" s="113"/>
      <c r="K1206" s="114"/>
    </row>
    <row r="1207" spans="1:11" ht="15" x14ac:dyDescent="0.2">
      <c r="A1207" s="40"/>
      <c r="B1207" s="74" t="s">
        <v>45</v>
      </c>
      <c r="C1207" s="41" t="s">
        <v>184</v>
      </c>
      <c r="D1207" s="75">
        <v>50</v>
      </c>
      <c r="E1207" s="76" t="s">
        <v>13</v>
      </c>
      <c r="F1207" s="62"/>
      <c r="G1207" s="43"/>
      <c r="H1207" s="44">
        <f t="shared" ref="H1207:H1216" si="726">SUM(F1207,G1207)*D1207</f>
        <v>0</v>
      </c>
      <c r="I1207" s="112">
        <f t="shared" ref="I1207:I1216" si="727">TRUNC(F1207*(1+$K$4),2)</f>
        <v>0</v>
      </c>
      <c r="J1207" s="113">
        <f t="shared" ref="J1207:J1216" si="728">TRUNC(G1207*(1+$K$4),2)</f>
        <v>0</v>
      </c>
      <c r="K1207" s="114">
        <f t="shared" ref="K1207:K1216" si="729">SUM(I1207:J1207)*D1207</f>
        <v>0</v>
      </c>
    </row>
    <row r="1208" spans="1:11" ht="45" x14ac:dyDescent="0.2">
      <c r="A1208" s="40"/>
      <c r="B1208" s="74" t="s">
        <v>11</v>
      </c>
      <c r="C1208" s="41" t="s">
        <v>167</v>
      </c>
      <c r="D1208" s="75">
        <v>1</v>
      </c>
      <c r="E1208" s="76" t="s">
        <v>4</v>
      </c>
      <c r="F1208" s="62"/>
      <c r="G1208" s="43"/>
      <c r="H1208" s="44">
        <f t="shared" si="726"/>
        <v>0</v>
      </c>
      <c r="I1208" s="112">
        <f t="shared" si="727"/>
        <v>0</v>
      </c>
      <c r="J1208" s="113">
        <f t="shared" si="728"/>
        <v>0</v>
      </c>
      <c r="K1208" s="114">
        <f t="shared" si="729"/>
        <v>0</v>
      </c>
    </row>
    <row r="1209" spans="1:11" ht="15" x14ac:dyDescent="0.2">
      <c r="A1209" s="40"/>
      <c r="B1209" s="74" t="s">
        <v>24</v>
      </c>
      <c r="C1209" s="41" t="s">
        <v>210</v>
      </c>
      <c r="D1209" s="75">
        <v>31</v>
      </c>
      <c r="E1209" s="76" t="s">
        <v>13</v>
      </c>
      <c r="F1209" s="43"/>
      <c r="G1209" s="43"/>
      <c r="H1209" s="44">
        <f t="shared" si="726"/>
        <v>0</v>
      </c>
      <c r="I1209" s="112">
        <f t="shared" si="727"/>
        <v>0</v>
      </c>
      <c r="J1209" s="113">
        <f t="shared" si="728"/>
        <v>0</v>
      </c>
      <c r="K1209" s="114">
        <f t="shared" si="729"/>
        <v>0</v>
      </c>
    </row>
    <row r="1210" spans="1:11" ht="15" x14ac:dyDescent="0.2">
      <c r="A1210" s="40"/>
      <c r="B1210" s="74" t="s">
        <v>26</v>
      </c>
      <c r="C1210" s="41" t="s">
        <v>185</v>
      </c>
      <c r="D1210" s="75">
        <v>7</v>
      </c>
      <c r="E1210" s="76" t="s">
        <v>4</v>
      </c>
      <c r="F1210" s="62"/>
      <c r="G1210" s="43"/>
      <c r="H1210" s="44">
        <f t="shared" si="726"/>
        <v>0</v>
      </c>
      <c r="I1210" s="112">
        <f t="shared" si="727"/>
        <v>0</v>
      </c>
      <c r="J1210" s="113">
        <f t="shared" si="728"/>
        <v>0</v>
      </c>
      <c r="K1210" s="114">
        <f t="shared" si="729"/>
        <v>0</v>
      </c>
    </row>
    <row r="1211" spans="1:11" ht="15" x14ac:dyDescent="0.2">
      <c r="A1211" s="40"/>
      <c r="B1211" s="74" t="s">
        <v>25</v>
      </c>
      <c r="C1211" s="41" t="s">
        <v>159</v>
      </c>
      <c r="D1211" s="75">
        <v>1</v>
      </c>
      <c r="E1211" s="76" t="s">
        <v>4</v>
      </c>
      <c r="F1211" s="62"/>
      <c r="G1211" s="43"/>
      <c r="H1211" s="44">
        <f t="shared" si="726"/>
        <v>0</v>
      </c>
      <c r="I1211" s="112">
        <f t="shared" si="727"/>
        <v>0</v>
      </c>
      <c r="J1211" s="113">
        <f t="shared" si="728"/>
        <v>0</v>
      </c>
      <c r="K1211" s="114">
        <f t="shared" si="729"/>
        <v>0</v>
      </c>
    </row>
    <row r="1212" spans="1:11" ht="30" x14ac:dyDescent="0.2">
      <c r="A1212" s="40"/>
      <c r="B1212" s="74" t="s">
        <v>27</v>
      </c>
      <c r="C1212" s="41" t="s">
        <v>160</v>
      </c>
      <c r="D1212" s="75">
        <v>1</v>
      </c>
      <c r="E1212" s="76" t="s">
        <v>169</v>
      </c>
      <c r="F1212" s="62"/>
      <c r="G1212" s="43"/>
      <c r="H1212" s="44">
        <f t="shared" si="726"/>
        <v>0</v>
      </c>
      <c r="I1212" s="112">
        <f t="shared" si="727"/>
        <v>0</v>
      </c>
      <c r="J1212" s="113">
        <f t="shared" si="728"/>
        <v>0</v>
      </c>
      <c r="K1212" s="114">
        <f t="shared" si="729"/>
        <v>0</v>
      </c>
    </row>
    <row r="1213" spans="1:11" ht="30" x14ac:dyDescent="0.2">
      <c r="A1213" s="40"/>
      <c r="B1213" s="74" t="s">
        <v>29</v>
      </c>
      <c r="C1213" s="41" t="s">
        <v>161</v>
      </c>
      <c r="D1213" s="75">
        <v>14</v>
      </c>
      <c r="E1213" s="76" t="s">
        <v>13</v>
      </c>
      <c r="F1213" s="62"/>
      <c r="G1213" s="43"/>
      <c r="H1213" s="44">
        <f t="shared" si="726"/>
        <v>0</v>
      </c>
      <c r="I1213" s="112">
        <f t="shared" si="727"/>
        <v>0</v>
      </c>
      <c r="J1213" s="113">
        <f t="shared" si="728"/>
        <v>0</v>
      </c>
      <c r="K1213" s="114">
        <f t="shared" si="729"/>
        <v>0</v>
      </c>
    </row>
    <row r="1214" spans="1:11" ht="75" x14ac:dyDescent="0.2">
      <c r="A1214" s="40"/>
      <c r="B1214" s="74" t="s">
        <v>30</v>
      </c>
      <c r="C1214" s="41" t="s">
        <v>162</v>
      </c>
      <c r="D1214" s="75">
        <v>14</v>
      </c>
      <c r="E1214" s="76" t="s">
        <v>13</v>
      </c>
      <c r="F1214" s="62"/>
      <c r="G1214" s="43"/>
      <c r="H1214" s="44">
        <f t="shared" si="726"/>
        <v>0</v>
      </c>
      <c r="I1214" s="112">
        <f t="shared" si="727"/>
        <v>0</v>
      </c>
      <c r="J1214" s="113">
        <f t="shared" si="728"/>
        <v>0</v>
      </c>
      <c r="K1214" s="114">
        <f t="shared" si="729"/>
        <v>0</v>
      </c>
    </row>
    <row r="1215" spans="1:11" ht="30" x14ac:dyDescent="0.2">
      <c r="A1215" s="40"/>
      <c r="B1215" s="74" t="s">
        <v>31</v>
      </c>
      <c r="C1215" s="41" t="s">
        <v>211</v>
      </c>
      <c r="D1215" s="75">
        <v>1</v>
      </c>
      <c r="E1215" s="76" t="s">
        <v>169</v>
      </c>
      <c r="F1215" s="43"/>
      <c r="G1215" s="43"/>
      <c r="H1215" s="44">
        <f t="shared" si="726"/>
        <v>0</v>
      </c>
      <c r="I1215" s="112">
        <f t="shared" si="727"/>
        <v>0</v>
      </c>
      <c r="J1215" s="113">
        <f t="shared" si="728"/>
        <v>0</v>
      </c>
      <c r="K1215" s="114">
        <f t="shared" si="729"/>
        <v>0</v>
      </c>
    </row>
    <row r="1216" spans="1:11" ht="15" x14ac:dyDescent="0.2">
      <c r="A1216" s="40"/>
      <c r="B1216" s="74" t="s">
        <v>28</v>
      </c>
      <c r="C1216" s="41" t="s">
        <v>163</v>
      </c>
      <c r="D1216" s="75">
        <v>1</v>
      </c>
      <c r="E1216" s="76" t="s">
        <v>4</v>
      </c>
      <c r="F1216" s="43"/>
      <c r="G1216" s="43"/>
      <c r="H1216" s="44">
        <f t="shared" si="726"/>
        <v>0</v>
      </c>
      <c r="I1216" s="112">
        <f t="shared" si="727"/>
        <v>0</v>
      </c>
      <c r="J1216" s="113">
        <f t="shared" si="728"/>
        <v>0</v>
      </c>
      <c r="K1216" s="114">
        <f t="shared" si="729"/>
        <v>0</v>
      </c>
    </row>
    <row r="1217" spans="1:11" ht="15.75" thickBot="1" x14ac:dyDescent="0.25">
      <c r="A1217" s="63"/>
      <c r="B1217" s="64"/>
      <c r="C1217" s="65" t="s">
        <v>49</v>
      </c>
      <c r="D1217" s="66"/>
      <c r="E1217" s="65"/>
      <c r="F1217" s="67">
        <f>SUMPRODUCT(D1207:D1216,F1207:F1216)</f>
        <v>0</v>
      </c>
      <c r="G1217" s="67">
        <f>SUMPRODUCT(D1207:D1216,G1207:G1216)</f>
        <v>0</v>
      </c>
      <c r="H1217" s="68">
        <f>SUM(H1207:H1216)</f>
        <v>0</v>
      </c>
      <c r="I1217" s="67">
        <f>SUMPRODUCT(D1207:D1216,I1207:I1216)</f>
        <v>0</v>
      </c>
      <c r="J1217" s="67">
        <f>SUMPRODUCT(D1207:D1216,J1207:J1216)</f>
        <v>0</v>
      </c>
      <c r="K1217" s="68">
        <f>SUM(K1207:K1216)</f>
        <v>0</v>
      </c>
    </row>
    <row r="1218" spans="1:11" ht="15.75" thickBot="1" x14ac:dyDescent="0.25">
      <c r="A1218" s="85"/>
      <c r="B1218" s="86"/>
      <c r="C1218" s="87" t="s">
        <v>130</v>
      </c>
      <c r="D1218" s="88"/>
      <c r="E1218" s="87"/>
      <c r="F1218" s="89" t="e">
        <f>F1217+F1203+F1200</f>
        <v>#VALUE!</v>
      </c>
      <c r="G1218" s="89" t="e">
        <f t="shared" ref="G1218:K1218" si="730">G1217+G1203+G1200</f>
        <v>#VALUE!</v>
      </c>
      <c r="H1218" s="89">
        <f t="shared" si="730"/>
        <v>0</v>
      </c>
      <c r="I1218" s="89">
        <f t="shared" si="730"/>
        <v>0</v>
      </c>
      <c r="J1218" s="89">
        <f t="shared" si="730"/>
        <v>0</v>
      </c>
      <c r="K1218" s="89">
        <f t="shared" si="730"/>
        <v>0</v>
      </c>
    </row>
    <row r="1219" spans="1:11" ht="15" x14ac:dyDescent="0.2">
      <c r="A1219" s="81"/>
      <c r="B1219" s="82"/>
      <c r="C1219" s="134" t="s">
        <v>131</v>
      </c>
      <c r="D1219" s="134"/>
      <c r="E1219" s="134"/>
      <c r="F1219" s="134"/>
      <c r="G1219" s="134"/>
      <c r="H1219" s="135"/>
      <c r="I1219" s="83"/>
      <c r="J1219" s="83"/>
      <c r="K1219" s="84"/>
    </row>
    <row r="1220" spans="1:11" ht="15" x14ac:dyDescent="0.2">
      <c r="A1220" s="23"/>
      <c r="B1220" s="24" t="s">
        <v>33</v>
      </c>
      <c r="C1220" s="25" t="s">
        <v>48</v>
      </c>
      <c r="D1220" s="26"/>
      <c r="E1220" s="25"/>
      <c r="F1220" s="27"/>
      <c r="G1220" s="28"/>
      <c r="H1220" s="29"/>
      <c r="I1220" s="30"/>
      <c r="J1220" s="31"/>
      <c r="K1220" s="32"/>
    </row>
    <row r="1221" spans="1:11" ht="15" x14ac:dyDescent="0.2">
      <c r="A1221" s="33"/>
      <c r="B1221" s="34" t="s">
        <v>34</v>
      </c>
      <c r="C1221" s="35" t="s">
        <v>35</v>
      </c>
      <c r="D1221" s="36"/>
      <c r="E1221" s="35"/>
      <c r="F1221" s="37"/>
      <c r="G1221" s="37"/>
      <c r="H1221" s="38"/>
      <c r="I1221" s="39"/>
      <c r="J1221" s="37"/>
      <c r="K1221" s="38"/>
    </row>
    <row r="1222" spans="1:11" ht="15" x14ac:dyDescent="0.2">
      <c r="A1222" s="40"/>
      <c r="B1222" s="74" t="s">
        <v>10</v>
      </c>
      <c r="C1222" s="41" t="s">
        <v>149</v>
      </c>
      <c r="D1222" s="75">
        <v>1</v>
      </c>
      <c r="E1222" s="76" t="s">
        <v>4</v>
      </c>
      <c r="F1222" s="42" t="s">
        <v>23</v>
      </c>
      <c r="G1222" s="43"/>
      <c r="H1222" s="44">
        <f t="shared" ref="H1222:H1224" si="731">SUM(F1222,G1222)*D1222</f>
        <v>0</v>
      </c>
      <c r="I1222" s="112" t="s">
        <v>23</v>
      </c>
      <c r="J1222" s="113">
        <f>TRUNC(G1222*(1+$K$4),2)</f>
        <v>0</v>
      </c>
      <c r="K1222" s="114">
        <f t="shared" ref="K1222:K1224" si="732">SUM(I1222:J1222)*D1222</f>
        <v>0</v>
      </c>
    </row>
    <row r="1223" spans="1:11" ht="45" x14ac:dyDescent="0.2">
      <c r="A1223" s="40"/>
      <c r="B1223" s="74" t="s">
        <v>11</v>
      </c>
      <c r="C1223" s="41" t="s">
        <v>207</v>
      </c>
      <c r="D1223" s="75">
        <v>5</v>
      </c>
      <c r="E1223" s="76" t="s">
        <v>37</v>
      </c>
      <c r="F1223" s="42" t="s">
        <v>23</v>
      </c>
      <c r="G1223" s="43"/>
      <c r="H1223" s="44">
        <f t="shared" si="731"/>
        <v>0</v>
      </c>
      <c r="I1223" s="112" t="s">
        <v>23</v>
      </c>
      <c r="J1223" s="113">
        <f t="shared" ref="J1223:J1224" si="733">TRUNC(G1223*(1+$K$4),2)</f>
        <v>0</v>
      </c>
      <c r="K1223" s="114">
        <f t="shared" si="732"/>
        <v>0</v>
      </c>
    </row>
    <row r="1224" spans="1:11" ht="15" x14ac:dyDescent="0.2">
      <c r="A1224" s="40"/>
      <c r="B1224" s="74" t="s">
        <v>24</v>
      </c>
      <c r="C1224" s="41" t="s">
        <v>199</v>
      </c>
      <c r="D1224" s="75">
        <v>1</v>
      </c>
      <c r="E1224" s="76" t="s">
        <v>36</v>
      </c>
      <c r="F1224" s="62"/>
      <c r="G1224" s="43"/>
      <c r="H1224" s="44">
        <f t="shared" si="731"/>
        <v>0</v>
      </c>
      <c r="I1224" s="113">
        <f t="shared" ref="I1224" si="734">TRUNC(F1224*(1+$K$4),2)</f>
        <v>0</v>
      </c>
      <c r="J1224" s="113">
        <f t="shared" si="733"/>
        <v>0</v>
      </c>
      <c r="K1224" s="114">
        <f t="shared" si="732"/>
        <v>0</v>
      </c>
    </row>
    <row r="1225" spans="1:11" ht="15" x14ac:dyDescent="0.2">
      <c r="A1225" s="33"/>
      <c r="B1225" s="34" t="s">
        <v>38</v>
      </c>
      <c r="C1225" s="35" t="s">
        <v>151</v>
      </c>
      <c r="D1225" s="36"/>
      <c r="E1225" s="35"/>
      <c r="F1225" s="37"/>
      <c r="G1225" s="37"/>
      <c r="H1225" s="38"/>
      <c r="I1225" s="39"/>
      <c r="J1225" s="37"/>
      <c r="K1225" s="38"/>
    </row>
    <row r="1226" spans="1:11" ht="30" x14ac:dyDescent="0.2">
      <c r="A1226" s="40"/>
      <c r="B1226" s="74" t="s">
        <v>12</v>
      </c>
      <c r="C1226" s="41" t="s">
        <v>164</v>
      </c>
      <c r="D1226" s="75">
        <v>25</v>
      </c>
      <c r="E1226" s="76" t="s">
        <v>36</v>
      </c>
      <c r="F1226" s="62"/>
      <c r="G1226" s="43"/>
      <c r="H1226" s="44">
        <f t="shared" ref="H1226:H1233" si="735">SUM(F1226,G1226)*D1226</f>
        <v>0</v>
      </c>
      <c r="I1226" s="113">
        <f t="shared" ref="I1226:I1233" si="736">TRUNC(F1226*(1+$K$4),2)</f>
        <v>0</v>
      </c>
      <c r="J1226" s="113">
        <f t="shared" ref="J1226:J1233" si="737">TRUNC(G1226*(1+$K$4),2)</f>
        <v>0</v>
      </c>
      <c r="K1226" s="114">
        <f t="shared" ref="K1226:K1233" si="738">SUM(I1226:J1226)*D1226</f>
        <v>0</v>
      </c>
    </row>
    <row r="1227" spans="1:11" ht="15" x14ac:dyDescent="0.2">
      <c r="A1227" s="40"/>
      <c r="B1227" s="74" t="s">
        <v>14</v>
      </c>
      <c r="C1227" s="41" t="s">
        <v>209</v>
      </c>
      <c r="D1227" s="75">
        <v>15</v>
      </c>
      <c r="E1227" s="76" t="s">
        <v>13</v>
      </c>
      <c r="F1227" s="62"/>
      <c r="G1227" s="43"/>
      <c r="H1227" s="44">
        <f t="shared" si="735"/>
        <v>0</v>
      </c>
      <c r="I1227" s="113">
        <f t="shared" si="736"/>
        <v>0</v>
      </c>
      <c r="J1227" s="113">
        <f t="shared" si="737"/>
        <v>0</v>
      </c>
      <c r="K1227" s="114">
        <f t="shared" si="738"/>
        <v>0</v>
      </c>
    </row>
    <row r="1228" spans="1:11" ht="15" x14ac:dyDescent="0.2">
      <c r="A1228" s="40"/>
      <c r="B1228" s="74" t="s">
        <v>15</v>
      </c>
      <c r="C1228" s="41" t="s">
        <v>152</v>
      </c>
      <c r="D1228" s="75">
        <v>3</v>
      </c>
      <c r="E1228" s="76" t="s">
        <v>36</v>
      </c>
      <c r="F1228" s="62"/>
      <c r="G1228" s="43"/>
      <c r="H1228" s="44">
        <f t="shared" si="735"/>
        <v>0</v>
      </c>
      <c r="I1228" s="113">
        <f t="shared" si="736"/>
        <v>0</v>
      </c>
      <c r="J1228" s="113">
        <f t="shared" si="737"/>
        <v>0</v>
      </c>
      <c r="K1228" s="114">
        <f t="shared" si="738"/>
        <v>0</v>
      </c>
    </row>
    <row r="1229" spans="1:11" ht="15" x14ac:dyDescent="0.2">
      <c r="A1229" s="40"/>
      <c r="B1229" s="74" t="s">
        <v>16</v>
      </c>
      <c r="C1229" s="41" t="s">
        <v>153</v>
      </c>
      <c r="D1229" s="75">
        <v>78</v>
      </c>
      <c r="E1229" s="76" t="s">
        <v>4</v>
      </c>
      <c r="F1229" s="62"/>
      <c r="G1229" s="43"/>
      <c r="H1229" s="44">
        <f t="shared" si="735"/>
        <v>0</v>
      </c>
      <c r="I1229" s="113">
        <f t="shared" si="736"/>
        <v>0</v>
      </c>
      <c r="J1229" s="113">
        <f t="shared" si="737"/>
        <v>0</v>
      </c>
      <c r="K1229" s="114">
        <f t="shared" si="738"/>
        <v>0</v>
      </c>
    </row>
    <row r="1230" spans="1:11" ht="30" x14ac:dyDescent="0.2">
      <c r="A1230" s="40"/>
      <c r="B1230" s="74" t="s">
        <v>17</v>
      </c>
      <c r="C1230" s="41" t="s">
        <v>154</v>
      </c>
      <c r="D1230" s="75">
        <v>4</v>
      </c>
      <c r="E1230" s="76" t="s">
        <v>4</v>
      </c>
      <c r="F1230" s="62"/>
      <c r="G1230" s="43"/>
      <c r="H1230" s="44">
        <f t="shared" si="735"/>
        <v>0</v>
      </c>
      <c r="I1230" s="113">
        <f t="shared" si="736"/>
        <v>0</v>
      </c>
      <c r="J1230" s="113">
        <f t="shared" si="737"/>
        <v>0</v>
      </c>
      <c r="K1230" s="114">
        <f t="shared" si="738"/>
        <v>0</v>
      </c>
    </row>
    <row r="1231" spans="1:11" ht="15" x14ac:dyDescent="0.2">
      <c r="A1231" s="40"/>
      <c r="B1231" s="74" t="s">
        <v>39</v>
      </c>
      <c r="C1231" s="41" t="s">
        <v>250</v>
      </c>
      <c r="D1231" s="75">
        <v>2</v>
      </c>
      <c r="E1231" s="76" t="s">
        <v>4</v>
      </c>
      <c r="F1231" s="62"/>
      <c r="G1231" s="43"/>
      <c r="H1231" s="44">
        <f t="shared" si="735"/>
        <v>0</v>
      </c>
      <c r="I1231" s="113">
        <f t="shared" si="736"/>
        <v>0</v>
      </c>
      <c r="J1231" s="113">
        <f t="shared" si="737"/>
        <v>0</v>
      </c>
      <c r="K1231" s="114">
        <f t="shared" si="738"/>
        <v>0</v>
      </c>
    </row>
    <row r="1232" spans="1:11" ht="15" x14ac:dyDescent="0.2">
      <c r="A1232" s="40"/>
      <c r="B1232" s="74" t="s">
        <v>40</v>
      </c>
      <c r="C1232" s="41" t="s">
        <v>46</v>
      </c>
      <c r="D1232" s="75">
        <v>62</v>
      </c>
      <c r="E1232" s="76" t="s">
        <v>36</v>
      </c>
      <c r="F1232" s="43"/>
      <c r="G1232" s="43"/>
      <c r="H1232" s="44">
        <f t="shared" si="735"/>
        <v>0</v>
      </c>
      <c r="I1232" s="113">
        <f t="shared" si="736"/>
        <v>0</v>
      </c>
      <c r="J1232" s="113">
        <f t="shared" si="737"/>
        <v>0</v>
      </c>
      <c r="K1232" s="114">
        <f t="shared" si="738"/>
        <v>0</v>
      </c>
    </row>
    <row r="1233" spans="1:11" ht="15" x14ac:dyDescent="0.2">
      <c r="A1233" s="45"/>
      <c r="B1233" s="46" t="s">
        <v>41</v>
      </c>
      <c r="C1233" s="47" t="s">
        <v>47</v>
      </c>
      <c r="D1233" s="48">
        <v>62</v>
      </c>
      <c r="E1233" s="49" t="s">
        <v>36</v>
      </c>
      <c r="F1233" s="50"/>
      <c r="G1233" s="50"/>
      <c r="H1233" s="44">
        <f t="shared" si="735"/>
        <v>0</v>
      </c>
      <c r="I1233" s="113">
        <f t="shared" si="736"/>
        <v>0</v>
      </c>
      <c r="J1233" s="113">
        <f t="shared" si="737"/>
        <v>0</v>
      </c>
      <c r="K1233" s="114">
        <f t="shared" si="738"/>
        <v>0</v>
      </c>
    </row>
    <row r="1234" spans="1:11" ht="15" x14ac:dyDescent="0.2">
      <c r="A1234" s="21"/>
      <c r="B1234" s="22"/>
      <c r="C1234" s="51" t="s">
        <v>42</v>
      </c>
      <c r="D1234" s="52"/>
      <c r="E1234" s="51"/>
      <c r="F1234" s="53">
        <f>SUMPRODUCT(D1222:D1233,F1222:F1233)</f>
        <v>0</v>
      </c>
      <c r="G1234" s="53">
        <f>SUMPRODUCT(D1222:D1233,G1222:G1233)</f>
        <v>0</v>
      </c>
      <c r="H1234" s="54">
        <f>SUM(H1222:H1233)</f>
        <v>0</v>
      </c>
      <c r="I1234" s="53">
        <f>SUMPRODUCT(I1222:I1233,D1222:D1233)</f>
        <v>0</v>
      </c>
      <c r="J1234" s="53">
        <f>SUMPRODUCT(J1222:J1233,D1222:D1233)</f>
        <v>0</v>
      </c>
      <c r="K1234" s="54">
        <f>SUM(K1222:K1233)</f>
        <v>0</v>
      </c>
    </row>
    <row r="1235" spans="1:11" ht="15" x14ac:dyDescent="0.2">
      <c r="A1235" s="56"/>
      <c r="B1235" s="24" t="s">
        <v>43</v>
      </c>
      <c r="C1235" s="25" t="s">
        <v>155</v>
      </c>
      <c r="D1235" s="26"/>
      <c r="E1235" s="25"/>
      <c r="F1235" s="27"/>
      <c r="G1235" s="57"/>
      <c r="H1235" s="58"/>
      <c r="I1235" s="59"/>
      <c r="J1235" s="60"/>
      <c r="K1235" s="61"/>
    </row>
    <row r="1236" spans="1:11" ht="75" x14ac:dyDescent="0.2">
      <c r="A1236" s="33"/>
      <c r="B1236" s="74">
        <v>1</v>
      </c>
      <c r="C1236" s="41" t="s">
        <v>242</v>
      </c>
      <c r="D1236" s="75">
        <v>11</v>
      </c>
      <c r="E1236" s="76" t="s">
        <v>36</v>
      </c>
      <c r="F1236" s="43"/>
      <c r="G1236" s="43"/>
      <c r="H1236" s="44">
        <f t="shared" ref="H1236" si="739">SUM(F1236,G1236)*D1236</f>
        <v>0</v>
      </c>
      <c r="I1236" s="113">
        <f t="shared" ref="I1236" si="740">TRUNC(F1236*(1+$K$4),2)</f>
        <v>0</v>
      </c>
      <c r="J1236" s="113">
        <f t="shared" ref="J1236" si="741">TRUNC(G1236*(1+$K$4),2)</f>
        <v>0</v>
      </c>
      <c r="K1236" s="114">
        <f t="shared" ref="K1236" si="742">SUM(I1236:J1236)*D1236</f>
        <v>0</v>
      </c>
    </row>
    <row r="1237" spans="1:11" ht="15" x14ac:dyDescent="0.2">
      <c r="A1237" s="21"/>
      <c r="B1237" s="22"/>
      <c r="C1237" s="51" t="s">
        <v>168</v>
      </c>
      <c r="D1237" s="52"/>
      <c r="E1237" s="51"/>
      <c r="F1237" s="53" t="e">
        <f>SUMPRODUCT(D1236,F1236)</f>
        <v>#VALUE!</v>
      </c>
      <c r="G1237" s="53" t="e">
        <f>SUMPRODUCT(D1236,G1236)</f>
        <v>#VALUE!</v>
      </c>
      <c r="H1237" s="54">
        <f>H1236</f>
        <v>0</v>
      </c>
      <c r="I1237" s="53">
        <f>SUMPRODUCT(D1236,I1236)</f>
        <v>0</v>
      </c>
      <c r="J1237" s="53">
        <f>SUMPRODUCT(D1236,J1236)</f>
        <v>0</v>
      </c>
      <c r="K1237" s="54">
        <f>K1236</f>
        <v>0</v>
      </c>
    </row>
    <row r="1238" spans="1:11" ht="15" x14ac:dyDescent="0.2">
      <c r="A1238" s="56"/>
      <c r="B1238" s="24" t="s">
        <v>44</v>
      </c>
      <c r="C1238" s="25" t="s">
        <v>156</v>
      </c>
      <c r="D1238" s="26"/>
      <c r="E1238" s="25"/>
      <c r="F1238" s="27"/>
      <c r="G1238" s="57"/>
      <c r="H1238" s="58"/>
      <c r="I1238" s="59"/>
      <c r="J1238" s="60"/>
      <c r="K1238" s="61"/>
    </row>
    <row r="1239" spans="1:11" ht="15" x14ac:dyDescent="0.2">
      <c r="A1239" s="33"/>
      <c r="B1239" s="34">
        <v>1</v>
      </c>
      <c r="C1239" s="35" t="s">
        <v>157</v>
      </c>
      <c r="D1239" s="36"/>
      <c r="E1239" s="35"/>
      <c r="F1239" s="37"/>
      <c r="G1239" s="37"/>
      <c r="H1239" s="38"/>
      <c r="I1239" s="55"/>
      <c r="J1239" s="37"/>
      <c r="K1239" s="38"/>
    </row>
    <row r="1240" spans="1:11" ht="30" x14ac:dyDescent="0.2">
      <c r="A1240" s="40"/>
      <c r="B1240" s="74" t="s">
        <v>10</v>
      </c>
      <c r="C1240" s="41" t="s">
        <v>158</v>
      </c>
      <c r="D1240" s="75"/>
      <c r="E1240" s="76"/>
      <c r="F1240" s="42"/>
      <c r="G1240" s="111"/>
      <c r="H1240" s="44"/>
      <c r="I1240" s="112"/>
      <c r="J1240" s="113"/>
      <c r="K1240" s="114"/>
    </row>
    <row r="1241" spans="1:11" ht="15" x14ac:dyDescent="0.2">
      <c r="A1241" s="40"/>
      <c r="B1241" s="74" t="s">
        <v>45</v>
      </c>
      <c r="C1241" s="41" t="s">
        <v>184</v>
      </c>
      <c r="D1241" s="75">
        <v>93</v>
      </c>
      <c r="E1241" s="76" t="s">
        <v>13</v>
      </c>
      <c r="F1241" s="62"/>
      <c r="G1241" s="43"/>
      <c r="H1241" s="44">
        <f t="shared" ref="H1241:H1250" si="743">SUM(F1241,G1241)*D1241</f>
        <v>0</v>
      </c>
      <c r="I1241" s="112">
        <f t="shared" ref="I1241:I1250" si="744">TRUNC(F1241*(1+$K$4),2)</f>
        <v>0</v>
      </c>
      <c r="J1241" s="113">
        <f t="shared" ref="J1241:J1250" si="745">TRUNC(G1241*(1+$K$4),2)</f>
        <v>0</v>
      </c>
      <c r="K1241" s="114">
        <f t="shared" ref="K1241:K1250" si="746">SUM(I1241:J1241)*D1241</f>
        <v>0</v>
      </c>
    </row>
    <row r="1242" spans="1:11" ht="45" x14ac:dyDescent="0.2">
      <c r="A1242" s="40"/>
      <c r="B1242" s="74" t="s">
        <v>11</v>
      </c>
      <c r="C1242" s="41" t="s">
        <v>167</v>
      </c>
      <c r="D1242" s="75">
        <v>1</v>
      </c>
      <c r="E1242" s="76" t="s">
        <v>4</v>
      </c>
      <c r="F1242" s="62"/>
      <c r="G1242" s="43"/>
      <c r="H1242" s="44">
        <f t="shared" si="743"/>
        <v>0</v>
      </c>
      <c r="I1242" s="112">
        <f t="shared" si="744"/>
        <v>0</v>
      </c>
      <c r="J1242" s="113">
        <f t="shared" si="745"/>
        <v>0</v>
      </c>
      <c r="K1242" s="114">
        <f t="shared" si="746"/>
        <v>0</v>
      </c>
    </row>
    <row r="1243" spans="1:11" ht="15" x14ac:dyDescent="0.2">
      <c r="A1243" s="40"/>
      <c r="B1243" s="74" t="s">
        <v>24</v>
      </c>
      <c r="C1243" s="41" t="s">
        <v>210</v>
      </c>
      <c r="D1243" s="75">
        <v>69</v>
      </c>
      <c r="E1243" s="76" t="s">
        <v>13</v>
      </c>
      <c r="F1243" s="43"/>
      <c r="G1243" s="43"/>
      <c r="H1243" s="44">
        <f t="shared" si="743"/>
        <v>0</v>
      </c>
      <c r="I1243" s="112">
        <f t="shared" si="744"/>
        <v>0</v>
      </c>
      <c r="J1243" s="113">
        <f t="shared" si="745"/>
        <v>0</v>
      </c>
      <c r="K1243" s="114">
        <f t="shared" si="746"/>
        <v>0</v>
      </c>
    </row>
    <row r="1244" spans="1:11" ht="15" x14ac:dyDescent="0.2">
      <c r="A1244" s="40"/>
      <c r="B1244" s="74" t="s">
        <v>26</v>
      </c>
      <c r="C1244" s="41" t="s">
        <v>185</v>
      </c>
      <c r="D1244" s="75">
        <v>9</v>
      </c>
      <c r="E1244" s="76" t="s">
        <v>4</v>
      </c>
      <c r="F1244" s="62"/>
      <c r="G1244" s="43"/>
      <c r="H1244" s="44">
        <f t="shared" si="743"/>
        <v>0</v>
      </c>
      <c r="I1244" s="112">
        <f t="shared" si="744"/>
        <v>0</v>
      </c>
      <c r="J1244" s="113">
        <f t="shared" si="745"/>
        <v>0</v>
      </c>
      <c r="K1244" s="114">
        <f t="shared" si="746"/>
        <v>0</v>
      </c>
    </row>
    <row r="1245" spans="1:11" ht="15" x14ac:dyDescent="0.2">
      <c r="A1245" s="40"/>
      <c r="B1245" s="74" t="s">
        <v>25</v>
      </c>
      <c r="C1245" s="41" t="s">
        <v>159</v>
      </c>
      <c r="D1245" s="75">
        <v>1</v>
      </c>
      <c r="E1245" s="76" t="s">
        <v>4</v>
      </c>
      <c r="F1245" s="62"/>
      <c r="G1245" s="43"/>
      <c r="H1245" s="44">
        <f t="shared" si="743"/>
        <v>0</v>
      </c>
      <c r="I1245" s="112">
        <f t="shared" si="744"/>
        <v>0</v>
      </c>
      <c r="J1245" s="113">
        <f t="shared" si="745"/>
        <v>0</v>
      </c>
      <c r="K1245" s="114">
        <f t="shared" si="746"/>
        <v>0</v>
      </c>
    </row>
    <row r="1246" spans="1:11" ht="30" x14ac:dyDescent="0.2">
      <c r="A1246" s="40"/>
      <c r="B1246" s="74" t="s">
        <v>27</v>
      </c>
      <c r="C1246" s="41" t="s">
        <v>160</v>
      </c>
      <c r="D1246" s="75">
        <v>1</v>
      </c>
      <c r="E1246" s="76" t="s">
        <v>169</v>
      </c>
      <c r="F1246" s="62"/>
      <c r="G1246" s="43"/>
      <c r="H1246" s="44">
        <f t="shared" si="743"/>
        <v>0</v>
      </c>
      <c r="I1246" s="112">
        <f t="shared" si="744"/>
        <v>0</v>
      </c>
      <c r="J1246" s="113">
        <f t="shared" si="745"/>
        <v>0</v>
      </c>
      <c r="K1246" s="114">
        <f t="shared" si="746"/>
        <v>0</v>
      </c>
    </row>
    <row r="1247" spans="1:11" ht="30" x14ac:dyDescent="0.2">
      <c r="A1247" s="40"/>
      <c r="B1247" s="74" t="s">
        <v>29</v>
      </c>
      <c r="C1247" s="41" t="s">
        <v>161</v>
      </c>
      <c r="D1247" s="75">
        <v>25</v>
      </c>
      <c r="E1247" s="76" t="s">
        <v>13</v>
      </c>
      <c r="F1247" s="62"/>
      <c r="G1247" s="43"/>
      <c r="H1247" s="44">
        <f t="shared" si="743"/>
        <v>0</v>
      </c>
      <c r="I1247" s="112">
        <f t="shared" si="744"/>
        <v>0</v>
      </c>
      <c r="J1247" s="113">
        <f t="shared" si="745"/>
        <v>0</v>
      </c>
      <c r="K1247" s="114">
        <f t="shared" si="746"/>
        <v>0</v>
      </c>
    </row>
    <row r="1248" spans="1:11" ht="75" x14ac:dyDescent="0.2">
      <c r="A1248" s="40"/>
      <c r="B1248" s="74" t="s">
        <v>30</v>
      </c>
      <c r="C1248" s="41" t="s">
        <v>162</v>
      </c>
      <c r="D1248" s="75">
        <v>31</v>
      </c>
      <c r="E1248" s="76" t="s">
        <v>13</v>
      </c>
      <c r="F1248" s="62"/>
      <c r="G1248" s="43"/>
      <c r="H1248" s="44">
        <f t="shared" si="743"/>
        <v>0</v>
      </c>
      <c r="I1248" s="112">
        <f t="shared" si="744"/>
        <v>0</v>
      </c>
      <c r="J1248" s="113">
        <f t="shared" si="745"/>
        <v>0</v>
      </c>
      <c r="K1248" s="114">
        <f t="shared" si="746"/>
        <v>0</v>
      </c>
    </row>
    <row r="1249" spans="1:11" ht="30" x14ac:dyDescent="0.2">
      <c r="A1249" s="40"/>
      <c r="B1249" s="74" t="s">
        <v>31</v>
      </c>
      <c r="C1249" s="41" t="s">
        <v>211</v>
      </c>
      <c r="D1249" s="75">
        <v>1</v>
      </c>
      <c r="E1249" s="76" t="s">
        <v>169</v>
      </c>
      <c r="F1249" s="43"/>
      <c r="G1249" s="43"/>
      <c r="H1249" s="44">
        <f t="shared" si="743"/>
        <v>0</v>
      </c>
      <c r="I1249" s="112">
        <f t="shared" si="744"/>
        <v>0</v>
      </c>
      <c r="J1249" s="113">
        <f t="shared" si="745"/>
        <v>0</v>
      </c>
      <c r="K1249" s="114">
        <f t="shared" si="746"/>
        <v>0</v>
      </c>
    </row>
    <row r="1250" spans="1:11" ht="15" x14ac:dyDescent="0.2">
      <c r="A1250" s="40"/>
      <c r="B1250" s="74" t="s">
        <v>28</v>
      </c>
      <c r="C1250" s="41" t="s">
        <v>163</v>
      </c>
      <c r="D1250" s="75">
        <v>1</v>
      </c>
      <c r="E1250" s="76" t="s">
        <v>4</v>
      </c>
      <c r="F1250" s="43"/>
      <c r="G1250" s="43"/>
      <c r="H1250" s="44">
        <f t="shared" si="743"/>
        <v>0</v>
      </c>
      <c r="I1250" s="112">
        <f t="shared" si="744"/>
        <v>0</v>
      </c>
      <c r="J1250" s="113">
        <f t="shared" si="745"/>
        <v>0</v>
      </c>
      <c r="K1250" s="114">
        <f t="shared" si="746"/>
        <v>0</v>
      </c>
    </row>
    <row r="1251" spans="1:11" ht="15.75" thickBot="1" x14ac:dyDescent="0.25">
      <c r="A1251" s="63"/>
      <c r="B1251" s="64"/>
      <c r="C1251" s="65" t="s">
        <v>49</v>
      </c>
      <c r="D1251" s="66"/>
      <c r="E1251" s="65"/>
      <c r="F1251" s="67">
        <f>SUMPRODUCT(D1241:D1250,F1241:F1250)</f>
        <v>0</v>
      </c>
      <c r="G1251" s="67">
        <f>SUMPRODUCT(D1241:D1250,G1241:G1250)</f>
        <v>0</v>
      </c>
      <c r="H1251" s="68">
        <f>SUM(H1241:H1250)</f>
        <v>0</v>
      </c>
      <c r="I1251" s="67">
        <f>SUMPRODUCT(D1241:D1250,I1241:I1250)</f>
        <v>0</v>
      </c>
      <c r="J1251" s="67">
        <f>SUMPRODUCT(D1241:D1250,J1241:J1250)</f>
        <v>0</v>
      </c>
      <c r="K1251" s="68">
        <f>SUM(K1241:K1250)</f>
        <v>0</v>
      </c>
    </row>
    <row r="1252" spans="1:11" ht="15.75" thickBot="1" x14ac:dyDescent="0.25">
      <c r="A1252" s="85"/>
      <c r="B1252" s="86"/>
      <c r="C1252" s="87" t="s">
        <v>132</v>
      </c>
      <c r="D1252" s="88"/>
      <c r="E1252" s="87"/>
      <c r="F1252" s="89" t="e">
        <f>F1251+F1237+F1234</f>
        <v>#VALUE!</v>
      </c>
      <c r="G1252" s="89" t="e">
        <f t="shared" ref="G1252:K1252" si="747">G1251+G1237+G1234</f>
        <v>#VALUE!</v>
      </c>
      <c r="H1252" s="89">
        <f t="shared" si="747"/>
        <v>0</v>
      </c>
      <c r="I1252" s="89">
        <f t="shared" si="747"/>
        <v>0</v>
      </c>
      <c r="J1252" s="89">
        <f t="shared" si="747"/>
        <v>0</v>
      </c>
      <c r="K1252" s="89">
        <f t="shared" si="747"/>
        <v>0</v>
      </c>
    </row>
    <row r="1253" spans="1:11" ht="15" x14ac:dyDescent="0.2">
      <c r="A1253" s="81"/>
      <c r="B1253" s="82"/>
      <c r="C1253" s="134" t="s">
        <v>134</v>
      </c>
      <c r="D1253" s="134"/>
      <c r="E1253" s="134"/>
      <c r="F1253" s="134"/>
      <c r="G1253" s="134"/>
      <c r="H1253" s="135"/>
      <c r="I1253" s="83"/>
      <c r="J1253" s="83"/>
      <c r="K1253" s="84"/>
    </row>
    <row r="1254" spans="1:11" ht="15" x14ac:dyDescent="0.2">
      <c r="A1254" s="23"/>
      <c r="B1254" s="24" t="s">
        <v>33</v>
      </c>
      <c r="C1254" s="25" t="s">
        <v>48</v>
      </c>
      <c r="D1254" s="26"/>
      <c r="E1254" s="25"/>
      <c r="F1254" s="27"/>
      <c r="G1254" s="28"/>
      <c r="H1254" s="29"/>
      <c r="I1254" s="30"/>
      <c r="J1254" s="31"/>
      <c r="K1254" s="32"/>
    </row>
    <row r="1255" spans="1:11" ht="15" x14ac:dyDescent="0.2">
      <c r="A1255" s="33"/>
      <c r="B1255" s="34" t="s">
        <v>34</v>
      </c>
      <c r="C1255" s="35" t="s">
        <v>35</v>
      </c>
      <c r="D1255" s="36"/>
      <c r="E1255" s="35"/>
      <c r="F1255" s="37"/>
      <c r="G1255" s="37"/>
      <c r="H1255" s="38"/>
      <c r="I1255" s="39"/>
      <c r="J1255" s="37"/>
      <c r="K1255" s="38"/>
    </row>
    <row r="1256" spans="1:11" ht="15" x14ac:dyDescent="0.2">
      <c r="A1256" s="40"/>
      <c r="B1256" s="74" t="s">
        <v>10</v>
      </c>
      <c r="C1256" s="41" t="s">
        <v>149</v>
      </c>
      <c r="D1256" s="75">
        <v>1</v>
      </c>
      <c r="E1256" s="76" t="s">
        <v>4</v>
      </c>
      <c r="F1256" s="42" t="s">
        <v>23</v>
      </c>
      <c r="G1256" s="43"/>
      <c r="H1256" s="44">
        <f t="shared" ref="H1256:H1257" si="748">SUM(F1256,G1256)*D1256</f>
        <v>0</v>
      </c>
      <c r="I1256" s="112" t="s">
        <v>23</v>
      </c>
      <c r="J1256" s="113">
        <f>TRUNC(G1256*(1+$K$4),2)</f>
        <v>0</v>
      </c>
      <c r="K1256" s="114">
        <f t="shared" ref="K1256:K1257" si="749">SUM(I1256:J1256)*D1256</f>
        <v>0</v>
      </c>
    </row>
    <row r="1257" spans="1:11" ht="45" x14ac:dyDescent="0.2">
      <c r="A1257" s="40"/>
      <c r="B1257" s="74" t="s">
        <v>11</v>
      </c>
      <c r="C1257" s="41" t="s">
        <v>207</v>
      </c>
      <c r="D1257" s="75">
        <v>5</v>
      </c>
      <c r="E1257" s="76" t="s">
        <v>37</v>
      </c>
      <c r="F1257" s="42" t="s">
        <v>23</v>
      </c>
      <c r="G1257" s="43"/>
      <c r="H1257" s="44">
        <f t="shared" si="748"/>
        <v>0</v>
      </c>
      <c r="I1257" s="112" t="s">
        <v>23</v>
      </c>
      <c r="J1257" s="113">
        <f t="shared" ref="J1257" si="750">TRUNC(G1257*(1+$K$4),2)</f>
        <v>0</v>
      </c>
      <c r="K1257" s="114">
        <f t="shared" si="749"/>
        <v>0</v>
      </c>
    </row>
    <row r="1258" spans="1:11" ht="15" x14ac:dyDescent="0.2">
      <c r="A1258" s="33"/>
      <c r="B1258" s="34" t="s">
        <v>38</v>
      </c>
      <c r="C1258" s="35" t="s">
        <v>151</v>
      </c>
      <c r="D1258" s="36"/>
      <c r="E1258" s="35"/>
      <c r="F1258" s="37"/>
      <c r="G1258" s="37"/>
      <c r="H1258" s="38"/>
      <c r="I1258" s="39"/>
      <c r="J1258" s="37"/>
      <c r="K1258" s="38"/>
    </row>
    <row r="1259" spans="1:11" ht="30" x14ac:dyDescent="0.2">
      <c r="A1259" s="40"/>
      <c r="B1259" s="74" t="s">
        <v>12</v>
      </c>
      <c r="C1259" s="41" t="s">
        <v>164</v>
      </c>
      <c r="D1259" s="75">
        <v>18</v>
      </c>
      <c r="E1259" s="76" t="s">
        <v>36</v>
      </c>
      <c r="F1259" s="62"/>
      <c r="G1259" s="43"/>
      <c r="H1259" s="44">
        <f t="shared" ref="H1259:H1266" si="751">SUM(F1259,G1259)*D1259</f>
        <v>0</v>
      </c>
      <c r="I1259" s="113">
        <f t="shared" ref="I1259:I1266" si="752">TRUNC(F1259*(1+$K$4),2)</f>
        <v>0</v>
      </c>
      <c r="J1259" s="113">
        <f t="shared" ref="J1259:J1266" si="753">TRUNC(G1259*(1+$K$4),2)</f>
        <v>0</v>
      </c>
      <c r="K1259" s="114">
        <f t="shared" ref="K1259:K1266" si="754">SUM(I1259:J1259)*D1259</f>
        <v>0</v>
      </c>
    </row>
    <row r="1260" spans="1:11" ht="15" x14ac:dyDescent="0.2">
      <c r="A1260" s="40"/>
      <c r="B1260" s="74" t="s">
        <v>14</v>
      </c>
      <c r="C1260" s="41" t="s">
        <v>209</v>
      </c>
      <c r="D1260" s="75">
        <v>16</v>
      </c>
      <c r="E1260" s="76" t="s">
        <v>13</v>
      </c>
      <c r="F1260" s="62"/>
      <c r="G1260" s="43"/>
      <c r="H1260" s="44">
        <f t="shared" si="751"/>
        <v>0</v>
      </c>
      <c r="I1260" s="113">
        <f t="shared" si="752"/>
        <v>0</v>
      </c>
      <c r="J1260" s="113">
        <f t="shared" si="753"/>
        <v>0</v>
      </c>
      <c r="K1260" s="114">
        <f t="shared" si="754"/>
        <v>0</v>
      </c>
    </row>
    <row r="1261" spans="1:11" ht="15" x14ac:dyDescent="0.2">
      <c r="A1261" s="40"/>
      <c r="B1261" s="74" t="s">
        <v>15</v>
      </c>
      <c r="C1261" s="41" t="s">
        <v>152</v>
      </c>
      <c r="D1261" s="75">
        <v>2</v>
      </c>
      <c r="E1261" s="76" t="s">
        <v>36</v>
      </c>
      <c r="F1261" s="62"/>
      <c r="G1261" s="43"/>
      <c r="H1261" s="44">
        <f t="shared" si="751"/>
        <v>0</v>
      </c>
      <c r="I1261" s="113">
        <f t="shared" si="752"/>
        <v>0</v>
      </c>
      <c r="J1261" s="113">
        <f t="shared" si="753"/>
        <v>0</v>
      </c>
      <c r="K1261" s="114">
        <f t="shared" si="754"/>
        <v>0</v>
      </c>
    </row>
    <row r="1262" spans="1:11" ht="15" x14ac:dyDescent="0.2">
      <c r="A1262" s="40"/>
      <c r="B1262" s="74" t="s">
        <v>16</v>
      </c>
      <c r="C1262" s="41" t="s">
        <v>153</v>
      </c>
      <c r="D1262" s="75">
        <v>56</v>
      </c>
      <c r="E1262" s="76" t="s">
        <v>4</v>
      </c>
      <c r="F1262" s="62"/>
      <c r="G1262" s="43"/>
      <c r="H1262" s="44">
        <f t="shared" si="751"/>
        <v>0</v>
      </c>
      <c r="I1262" s="113">
        <f t="shared" si="752"/>
        <v>0</v>
      </c>
      <c r="J1262" s="113">
        <f t="shared" si="753"/>
        <v>0</v>
      </c>
      <c r="K1262" s="114">
        <f t="shared" si="754"/>
        <v>0</v>
      </c>
    </row>
    <row r="1263" spans="1:11" ht="30" x14ac:dyDescent="0.2">
      <c r="A1263" s="40"/>
      <c r="B1263" s="74" t="s">
        <v>17</v>
      </c>
      <c r="C1263" s="41" t="s">
        <v>154</v>
      </c>
      <c r="D1263" s="75">
        <v>4</v>
      </c>
      <c r="E1263" s="76" t="s">
        <v>4</v>
      </c>
      <c r="F1263" s="62"/>
      <c r="G1263" s="43"/>
      <c r="H1263" s="44">
        <f t="shared" si="751"/>
        <v>0</v>
      </c>
      <c r="I1263" s="113">
        <f t="shared" si="752"/>
        <v>0</v>
      </c>
      <c r="J1263" s="113">
        <f t="shared" si="753"/>
        <v>0</v>
      </c>
      <c r="K1263" s="114">
        <f t="shared" si="754"/>
        <v>0</v>
      </c>
    </row>
    <row r="1264" spans="1:11" ht="15" x14ac:dyDescent="0.2">
      <c r="A1264" s="40"/>
      <c r="B1264" s="74" t="s">
        <v>39</v>
      </c>
      <c r="C1264" s="41" t="s">
        <v>250</v>
      </c>
      <c r="D1264" s="75">
        <v>2</v>
      </c>
      <c r="E1264" s="76" t="s">
        <v>4</v>
      </c>
      <c r="F1264" s="62"/>
      <c r="G1264" s="43"/>
      <c r="H1264" s="44">
        <f t="shared" si="751"/>
        <v>0</v>
      </c>
      <c r="I1264" s="113">
        <f t="shared" si="752"/>
        <v>0</v>
      </c>
      <c r="J1264" s="113">
        <f t="shared" si="753"/>
        <v>0</v>
      </c>
      <c r="K1264" s="114">
        <f t="shared" si="754"/>
        <v>0</v>
      </c>
    </row>
    <row r="1265" spans="1:11" ht="15" x14ac:dyDescent="0.2">
      <c r="A1265" s="40"/>
      <c r="B1265" s="74" t="s">
        <v>40</v>
      </c>
      <c r="C1265" s="41" t="s">
        <v>46</v>
      </c>
      <c r="D1265" s="75">
        <v>33</v>
      </c>
      <c r="E1265" s="76" t="s">
        <v>36</v>
      </c>
      <c r="F1265" s="43"/>
      <c r="G1265" s="43"/>
      <c r="H1265" s="44">
        <f t="shared" si="751"/>
        <v>0</v>
      </c>
      <c r="I1265" s="113">
        <f t="shared" si="752"/>
        <v>0</v>
      </c>
      <c r="J1265" s="113">
        <f t="shared" si="753"/>
        <v>0</v>
      </c>
      <c r="K1265" s="114">
        <f t="shared" si="754"/>
        <v>0</v>
      </c>
    </row>
    <row r="1266" spans="1:11" ht="15" x14ac:dyDescent="0.2">
      <c r="A1266" s="45"/>
      <c r="B1266" s="46" t="s">
        <v>41</v>
      </c>
      <c r="C1266" s="47" t="s">
        <v>47</v>
      </c>
      <c r="D1266" s="48">
        <v>33</v>
      </c>
      <c r="E1266" s="49" t="s">
        <v>36</v>
      </c>
      <c r="F1266" s="50"/>
      <c r="G1266" s="50"/>
      <c r="H1266" s="44">
        <f t="shared" si="751"/>
        <v>0</v>
      </c>
      <c r="I1266" s="113">
        <f t="shared" si="752"/>
        <v>0</v>
      </c>
      <c r="J1266" s="113">
        <f t="shared" si="753"/>
        <v>0</v>
      </c>
      <c r="K1266" s="114">
        <f t="shared" si="754"/>
        <v>0</v>
      </c>
    </row>
    <row r="1267" spans="1:11" ht="15" x14ac:dyDescent="0.2">
      <c r="A1267" s="21"/>
      <c r="B1267" s="22"/>
      <c r="C1267" s="51" t="s">
        <v>42</v>
      </c>
      <c r="D1267" s="52"/>
      <c r="E1267" s="51"/>
      <c r="F1267" s="53">
        <f>SUMPRODUCT(D1256:D1266,F1256:F1266)</f>
        <v>0</v>
      </c>
      <c r="G1267" s="53">
        <f>SUMPRODUCT(D1256:D1266,G1256:G1266)</f>
        <v>0</v>
      </c>
      <c r="H1267" s="54">
        <f>SUM(H1256:H1266)</f>
        <v>0</v>
      </c>
      <c r="I1267" s="53">
        <f>SUMPRODUCT(I1256:I1266,D1256:D1266)</f>
        <v>0</v>
      </c>
      <c r="J1267" s="53">
        <f>SUMPRODUCT(J1256:J1266,D1256:D1266)</f>
        <v>0</v>
      </c>
      <c r="K1267" s="54">
        <f>SUM(K1256:K1266)</f>
        <v>0</v>
      </c>
    </row>
    <row r="1268" spans="1:11" ht="15" x14ac:dyDescent="0.2">
      <c r="A1268" s="56"/>
      <c r="B1268" s="24" t="s">
        <v>43</v>
      </c>
      <c r="C1268" s="25" t="s">
        <v>155</v>
      </c>
      <c r="D1268" s="26"/>
      <c r="E1268" s="25"/>
      <c r="F1268" s="27"/>
      <c r="G1268" s="57"/>
      <c r="H1268" s="58"/>
      <c r="I1268" s="59"/>
      <c r="J1268" s="60"/>
      <c r="K1268" s="61"/>
    </row>
    <row r="1269" spans="1:11" ht="75" x14ac:dyDescent="0.2">
      <c r="A1269" s="33"/>
      <c r="B1269" s="74">
        <v>1</v>
      </c>
      <c r="C1269" s="41" t="s">
        <v>243</v>
      </c>
      <c r="D1269" s="75">
        <v>10</v>
      </c>
      <c r="E1269" s="76" t="s">
        <v>36</v>
      </c>
      <c r="F1269" s="43"/>
      <c r="G1269" s="43"/>
      <c r="H1269" s="44">
        <f t="shared" ref="H1269" si="755">SUM(F1269,G1269)*D1269</f>
        <v>0</v>
      </c>
      <c r="I1269" s="113">
        <f t="shared" ref="I1269" si="756">TRUNC(F1269*(1+$K$4),2)</f>
        <v>0</v>
      </c>
      <c r="J1269" s="113">
        <f t="shared" ref="J1269" si="757">TRUNC(G1269*(1+$K$4),2)</f>
        <v>0</v>
      </c>
      <c r="K1269" s="114">
        <f t="shared" ref="K1269" si="758">SUM(I1269:J1269)*D1269</f>
        <v>0</v>
      </c>
    </row>
    <row r="1270" spans="1:11" ht="15" x14ac:dyDescent="0.2">
      <c r="A1270" s="21"/>
      <c r="B1270" s="22"/>
      <c r="C1270" s="51" t="s">
        <v>168</v>
      </c>
      <c r="D1270" s="52"/>
      <c r="E1270" s="51"/>
      <c r="F1270" s="53" t="e">
        <f>SUMPRODUCT(D1269,F1269)</f>
        <v>#VALUE!</v>
      </c>
      <c r="G1270" s="53" t="e">
        <f>SUMPRODUCT(D1269,G1269)</f>
        <v>#VALUE!</v>
      </c>
      <c r="H1270" s="54">
        <f>H1269</f>
        <v>0</v>
      </c>
      <c r="I1270" s="53">
        <f>SUMPRODUCT(D1269,I1269)</f>
        <v>0</v>
      </c>
      <c r="J1270" s="53">
        <f>SUMPRODUCT(D1269,J1269)</f>
        <v>0</v>
      </c>
      <c r="K1270" s="54">
        <f>K1269</f>
        <v>0</v>
      </c>
    </row>
    <row r="1271" spans="1:11" ht="15" x14ac:dyDescent="0.2">
      <c r="A1271" s="56"/>
      <c r="B1271" s="24" t="s">
        <v>44</v>
      </c>
      <c r="C1271" s="25" t="s">
        <v>156</v>
      </c>
      <c r="D1271" s="26"/>
      <c r="E1271" s="25"/>
      <c r="F1271" s="27"/>
      <c r="G1271" s="57"/>
      <c r="H1271" s="58"/>
      <c r="I1271" s="59"/>
      <c r="J1271" s="60"/>
      <c r="K1271" s="61"/>
    </row>
    <row r="1272" spans="1:11" ht="15" x14ac:dyDescent="0.2">
      <c r="A1272" s="33"/>
      <c r="B1272" s="34">
        <v>1</v>
      </c>
      <c r="C1272" s="35" t="s">
        <v>157</v>
      </c>
      <c r="D1272" s="36"/>
      <c r="E1272" s="35"/>
      <c r="F1272" s="37"/>
      <c r="G1272" s="37"/>
      <c r="H1272" s="38"/>
      <c r="I1272" s="55"/>
      <c r="J1272" s="37"/>
      <c r="K1272" s="38"/>
    </row>
    <row r="1273" spans="1:11" ht="30" x14ac:dyDescent="0.2">
      <c r="A1273" s="40"/>
      <c r="B1273" s="74" t="s">
        <v>10</v>
      </c>
      <c r="C1273" s="41" t="s">
        <v>158</v>
      </c>
      <c r="D1273" s="75"/>
      <c r="E1273" s="76"/>
      <c r="F1273" s="42"/>
      <c r="G1273" s="111"/>
      <c r="H1273" s="44"/>
      <c r="I1273" s="112"/>
      <c r="J1273" s="113"/>
      <c r="K1273" s="114"/>
    </row>
    <row r="1274" spans="1:11" ht="15" x14ac:dyDescent="0.2">
      <c r="A1274" s="40"/>
      <c r="B1274" s="74" t="s">
        <v>45</v>
      </c>
      <c r="C1274" s="41" t="s">
        <v>184</v>
      </c>
      <c r="D1274" s="75">
        <v>63</v>
      </c>
      <c r="E1274" s="76" t="s">
        <v>13</v>
      </c>
      <c r="F1274" s="62"/>
      <c r="G1274" s="43"/>
      <c r="H1274" s="44">
        <f t="shared" ref="H1274:H1283" si="759">SUM(F1274,G1274)*D1274</f>
        <v>0</v>
      </c>
      <c r="I1274" s="112">
        <f t="shared" ref="I1274:I1283" si="760">TRUNC(F1274*(1+$K$4),2)</f>
        <v>0</v>
      </c>
      <c r="J1274" s="113">
        <f t="shared" ref="J1274:J1283" si="761">TRUNC(G1274*(1+$K$4),2)</f>
        <v>0</v>
      </c>
      <c r="K1274" s="114">
        <f t="shared" ref="K1274:K1283" si="762">SUM(I1274:J1274)*D1274</f>
        <v>0</v>
      </c>
    </row>
    <row r="1275" spans="1:11" ht="45" x14ac:dyDescent="0.2">
      <c r="A1275" s="40"/>
      <c r="B1275" s="74" t="s">
        <v>11</v>
      </c>
      <c r="C1275" s="41" t="s">
        <v>167</v>
      </c>
      <c r="D1275" s="75">
        <v>1</v>
      </c>
      <c r="E1275" s="76" t="s">
        <v>4</v>
      </c>
      <c r="F1275" s="62"/>
      <c r="G1275" s="43"/>
      <c r="H1275" s="44">
        <f t="shared" si="759"/>
        <v>0</v>
      </c>
      <c r="I1275" s="112">
        <f t="shared" si="760"/>
        <v>0</v>
      </c>
      <c r="J1275" s="113">
        <f t="shared" si="761"/>
        <v>0</v>
      </c>
      <c r="K1275" s="114">
        <f t="shared" si="762"/>
        <v>0</v>
      </c>
    </row>
    <row r="1276" spans="1:11" ht="15" x14ac:dyDescent="0.2">
      <c r="A1276" s="40"/>
      <c r="B1276" s="74" t="s">
        <v>24</v>
      </c>
      <c r="C1276" s="41" t="s">
        <v>210</v>
      </c>
      <c r="D1276" s="75">
        <v>53</v>
      </c>
      <c r="E1276" s="76" t="s">
        <v>13</v>
      </c>
      <c r="F1276" s="43"/>
      <c r="G1276" s="43"/>
      <c r="H1276" s="44">
        <f t="shared" si="759"/>
        <v>0</v>
      </c>
      <c r="I1276" s="112">
        <f t="shared" si="760"/>
        <v>0</v>
      </c>
      <c r="J1276" s="113">
        <f t="shared" si="761"/>
        <v>0</v>
      </c>
      <c r="K1276" s="114">
        <f t="shared" si="762"/>
        <v>0</v>
      </c>
    </row>
    <row r="1277" spans="1:11" ht="15" x14ac:dyDescent="0.2">
      <c r="A1277" s="40"/>
      <c r="B1277" s="74" t="s">
        <v>26</v>
      </c>
      <c r="C1277" s="41" t="s">
        <v>185</v>
      </c>
      <c r="D1277" s="75">
        <v>8</v>
      </c>
      <c r="E1277" s="76" t="s">
        <v>4</v>
      </c>
      <c r="F1277" s="62"/>
      <c r="G1277" s="43"/>
      <c r="H1277" s="44">
        <f t="shared" si="759"/>
        <v>0</v>
      </c>
      <c r="I1277" s="112">
        <f t="shared" si="760"/>
        <v>0</v>
      </c>
      <c r="J1277" s="113">
        <f t="shared" si="761"/>
        <v>0</v>
      </c>
      <c r="K1277" s="114">
        <f t="shared" si="762"/>
        <v>0</v>
      </c>
    </row>
    <row r="1278" spans="1:11" ht="15" x14ac:dyDescent="0.2">
      <c r="A1278" s="40"/>
      <c r="B1278" s="74" t="s">
        <v>25</v>
      </c>
      <c r="C1278" s="41" t="s">
        <v>159</v>
      </c>
      <c r="D1278" s="75">
        <v>1</v>
      </c>
      <c r="E1278" s="76" t="s">
        <v>4</v>
      </c>
      <c r="F1278" s="62"/>
      <c r="G1278" s="43"/>
      <c r="H1278" s="44">
        <f t="shared" si="759"/>
        <v>0</v>
      </c>
      <c r="I1278" s="112">
        <f t="shared" si="760"/>
        <v>0</v>
      </c>
      <c r="J1278" s="113">
        <f t="shared" si="761"/>
        <v>0</v>
      </c>
      <c r="K1278" s="114">
        <f t="shared" si="762"/>
        <v>0</v>
      </c>
    </row>
    <row r="1279" spans="1:11" ht="30" x14ac:dyDescent="0.2">
      <c r="A1279" s="40"/>
      <c r="B1279" s="74" t="s">
        <v>27</v>
      </c>
      <c r="C1279" s="41" t="s">
        <v>160</v>
      </c>
      <c r="D1279" s="75">
        <v>1</v>
      </c>
      <c r="E1279" s="76" t="s">
        <v>169</v>
      </c>
      <c r="F1279" s="62"/>
      <c r="G1279" s="43"/>
      <c r="H1279" s="44">
        <f t="shared" si="759"/>
        <v>0</v>
      </c>
      <c r="I1279" s="112">
        <f t="shared" si="760"/>
        <v>0</v>
      </c>
      <c r="J1279" s="113">
        <f t="shared" si="761"/>
        <v>0</v>
      </c>
      <c r="K1279" s="114">
        <f t="shared" si="762"/>
        <v>0</v>
      </c>
    </row>
    <row r="1280" spans="1:11" ht="30" x14ac:dyDescent="0.2">
      <c r="A1280" s="40"/>
      <c r="B1280" s="74" t="s">
        <v>29</v>
      </c>
      <c r="C1280" s="41" t="s">
        <v>161</v>
      </c>
      <c r="D1280" s="75">
        <v>31</v>
      </c>
      <c r="E1280" s="76" t="s">
        <v>13</v>
      </c>
      <c r="F1280" s="62"/>
      <c r="G1280" s="43"/>
      <c r="H1280" s="44">
        <f t="shared" si="759"/>
        <v>0</v>
      </c>
      <c r="I1280" s="112">
        <f t="shared" si="760"/>
        <v>0</v>
      </c>
      <c r="J1280" s="113">
        <f t="shared" si="761"/>
        <v>0</v>
      </c>
      <c r="K1280" s="114">
        <f t="shared" si="762"/>
        <v>0</v>
      </c>
    </row>
    <row r="1281" spans="1:11" ht="75" x14ac:dyDescent="0.2">
      <c r="A1281" s="40"/>
      <c r="B1281" s="74" t="s">
        <v>30</v>
      </c>
      <c r="C1281" s="41" t="s">
        <v>162</v>
      </c>
      <c r="D1281" s="75">
        <v>18</v>
      </c>
      <c r="E1281" s="76" t="s">
        <v>13</v>
      </c>
      <c r="F1281" s="62"/>
      <c r="G1281" s="43"/>
      <c r="H1281" s="44">
        <f t="shared" si="759"/>
        <v>0</v>
      </c>
      <c r="I1281" s="112">
        <f t="shared" si="760"/>
        <v>0</v>
      </c>
      <c r="J1281" s="113">
        <f t="shared" si="761"/>
        <v>0</v>
      </c>
      <c r="K1281" s="114">
        <f t="shared" si="762"/>
        <v>0</v>
      </c>
    </row>
    <row r="1282" spans="1:11" ht="30" x14ac:dyDescent="0.2">
      <c r="A1282" s="40"/>
      <c r="B1282" s="74" t="s">
        <v>31</v>
      </c>
      <c r="C1282" s="41" t="s">
        <v>211</v>
      </c>
      <c r="D1282" s="75">
        <v>1</v>
      </c>
      <c r="E1282" s="76" t="s">
        <v>169</v>
      </c>
      <c r="F1282" s="43"/>
      <c r="G1282" s="43"/>
      <c r="H1282" s="44">
        <f t="shared" si="759"/>
        <v>0</v>
      </c>
      <c r="I1282" s="112">
        <f t="shared" si="760"/>
        <v>0</v>
      </c>
      <c r="J1282" s="113">
        <f t="shared" si="761"/>
        <v>0</v>
      </c>
      <c r="K1282" s="114">
        <f t="shared" si="762"/>
        <v>0</v>
      </c>
    </row>
    <row r="1283" spans="1:11" ht="15" x14ac:dyDescent="0.2">
      <c r="A1283" s="40"/>
      <c r="B1283" s="74" t="s">
        <v>28</v>
      </c>
      <c r="C1283" s="41" t="s">
        <v>163</v>
      </c>
      <c r="D1283" s="75">
        <v>1</v>
      </c>
      <c r="E1283" s="76" t="s">
        <v>4</v>
      </c>
      <c r="F1283" s="43"/>
      <c r="G1283" s="43"/>
      <c r="H1283" s="44">
        <f t="shared" si="759"/>
        <v>0</v>
      </c>
      <c r="I1283" s="112">
        <f t="shared" si="760"/>
        <v>0</v>
      </c>
      <c r="J1283" s="113">
        <f t="shared" si="761"/>
        <v>0</v>
      </c>
      <c r="K1283" s="114">
        <f t="shared" si="762"/>
        <v>0</v>
      </c>
    </row>
    <row r="1284" spans="1:11" ht="15.75" thickBot="1" x14ac:dyDescent="0.25">
      <c r="A1284" s="63"/>
      <c r="B1284" s="64"/>
      <c r="C1284" s="65" t="s">
        <v>49</v>
      </c>
      <c r="D1284" s="66"/>
      <c r="E1284" s="65"/>
      <c r="F1284" s="67">
        <f>SUMPRODUCT(D1274:D1283,F1274:F1283)</f>
        <v>0</v>
      </c>
      <c r="G1284" s="67">
        <f>SUMPRODUCT(D1274:D1283,G1274:G1283)</f>
        <v>0</v>
      </c>
      <c r="H1284" s="68">
        <f>SUM(H1274:H1283)</f>
        <v>0</v>
      </c>
      <c r="I1284" s="67">
        <f>SUMPRODUCT(D1274:D1283,I1274:I1283)</f>
        <v>0</v>
      </c>
      <c r="J1284" s="67">
        <f>SUMPRODUCT(D1274:D1283,J1274:J1283)</f>
        <v>0</v>
      </c>
      <c r="K1284" s="68">
        <f>SUM(K1274:K1283)</f>
        <v>0</v>
      </c>
    </row>
    <row r="1285" spans="1:11" ht="15.75" thickBot="1" x14ac:dyDescent="0.25">
      <c r="A1285" s="85"/>
      <c r="B1285" s="86"/>
      <c r="C1285" s="87" t="s">
        <v>135</v>
      </c>
      <c r="D1285" s="88"/>
      <c r="E1285" s="87"/>
      <c r="F1285" s="89" t="e">
        <f>F1284+F1270+F1267</f>
        <v>#VALUE!</v>
      </c>
      <c r="G1285" s="89" t="e">
        <f t="shared" ref="G1285:K1285" si="763">G1284+G1270+G1267</f>
        <v>#VALUE!</v>
      </c>
      <c r="H1285" s="89">
        <f t="shared" si="763"/>
        <v>0</v>
      </c>
      <c r="I1285" s="89">
        <f t="shared" si="763"/>
        <v>0</v>
      </c>
      <c r="J1285" s="89">
        <f t="shared" si="763"/>
        <v>0</v>
      </c>
      <c r="K1285" s="89">
        <f t="shared" si="763"/>
        <v>0</v>
      </c>
    </row>
    <row r="1286" spans="1:11" ht="15.75" thickBot="1" x14ac:dyDescent="0.25">
      <c r="A1286" s="90"/>
      <c r="B1286" s="91"/>
      <c r="C1286" s="92" t="s">
        <v>133</v>
      </c>
      <c r="D1286" s="93"/>
      <c r="E1286" s="92"/>
      <c r="F1286" s="94" t="e">
        <f t="shared" ref="F1286:K1286" si="764">F1252+F1184+F1150+F1218+F1285</f>
        <v>#VALUE!</v>
      </c>
      <c r="G1286" s="94" t="e">
        <f t="shared" si="764"/>
        <v>#VALUE!</v>
      </c>
      <c r="H1286" s="94">
        <f t="shared" si="764"/>
        <v>0</v>
      </c>
      <c r="I1286" s="94">
        <f t="shared" si="764"/>
        <v>0</v>
      </c>
      <c r="J1286" s="94">
        <f t="shared" si="764"/>
        <v>0</v>
      </c>
      <c r="K1286" s="94">
        <f t="shared" si="764"/>
        <v>0</v>
      </c>
    </row>
    <row r="1287" spans="1:11" ht="15.75" thickTop="1" x14ac:dyDescent="0.2">
      <c r="A1287" s="99">
        <v>8</v>
      </c>
      <c r="B1287" s="100"/>
      <c r="C1287" s="133" t="s">
        <v>197</v>
      </c>
      <c r="D1287" s="133"/>
      <c r="E1287" s="133"/>
      <c r="F1287" s="133"/>
      <c r="G1287" s="133"/>
      <c r="H1287" s="133"/>
      <c r="I1287" s="101"/>
      <c r="J1287" s="101"/>
      <c r="K1287" s="102"/>
    </row>
    <row r="1288" spans="1:11" ht="15" x14ac:dyDescent="0.2">
      <c r="A1288" s="77"/>
      <c r="B1288" s="78"/>
      <c r="C1288" s="136" t="s">
        <v>136</v>
      </c>
      <c r="D1288" s="136"/>
      <c r="E1288" s="136"/>
      <c r="F1288" s="136"/>
      <c r="G1288" s="136"/>
      <c r="H1288" s="137"/>
      <c r="I1288" s="79"/>
      <c r="J1288" s="79"/>
      <c r="K1288" s="80"/>
    </row>
    <row r="1289" spans="1:11" ht="15" x14ac:dyDescent="0.2">
      <c r="A1289" s="23"/>
      <c r="B1289" s="24" t="s">
        <v>33</v>
      </c>
      <c r="C1289" s="25" t="s">
        <v>48</v>
      </c>
      <c r="D1289" s="26"/>
      <c r="E1289" s="25"/>
      <c r="F1289" s="27"/>
      <c r="G1289" s="28"/>
      <c r="H1289" s="29"/>
      <c r="I1289" s="30"/>
      <c r="J1289" s="31"/>
      <c r="K1289" s="32"/>
    </row>
    <row r="1290" spans="1:11" ht="15" x14ac:dyDescent="0.2">
      <c r="A1290" s="33"/>
      <c r="B1290" s="34" t="s">
        <v>34</v>
      </c>
      <c r="C1290" s="35" t="s">
        <v>35</v>
      </c>
      <c r="D1290" s="36"/>
      <c r="E1290" s="35"/>
      <c r="F1290" s="37"/>
      <c r="G1290" s="37"/>
      <c r="H1290" s="38"/>
      <c r="I1290" s="39"/>
      <c r="J1290" s="37"/>
      <c r="K1290" s="38"/>
    </row>
    <row r="1291" spans="1:11" ht="15" x14ac:dyDescent="0.2">
      <c r="A1291" s="40"/>
      <c r="B1291" s="74" t="s">
        <v>10</v>
      </c>
      <c r="C1291" s="41" t="s">
        <v>149</v>
      </c>
      <c r="D1291" s="75">
        <v>1</v>
      </c>
      <c r="E1291" s="76" t="s">
        <v>4</v>
      </c>
      <c r="F1291" s="42" t="s">
        <v>23</v>
      </c>
      <c r="G1291" s="43"/>
      <c r="H1291" s="44">
        <f t="shared" ref="H1291:H1292" si="765">SUM(F1291,G1291)*D1291</f>
        <v>0</v>
      </c>
      <c r="I1291" s="112" t="s">
        <v>23</v>
      </c>
      <c r="J1291" s="113">
        <f>TRUNC(G1291*(1+$K$4),2)</f>
        <v>0</v>
      </c>
      <c r="K1291" s="114">
        <f t="shared" ref="K1291:K1292" si="766">SUM(I1291:J1291)*D1291</f>
        <v>0</v>
      </c>
    </row>
    <row r="1292" spans="1:11" ht="45" x14ac:dyDescent="0.2">
      <c r="A1292" s="40"/>
      <c r="B1292" s="74" t="s">
        <v>11</v>
      </c>
      <c r="C1292" s="41" t="s">
        <v>207</v>
      </c>
      <c r="D1292" s="75">
        <v>5</v>
      </c>
      <c r="E1292" s="76" t="s">
        <v>37</v>
      </c>
      <c r="F1292" s="42" t="s">
        <v>23</v>
      </c>
      <c r="G1292" s="43"/>
      <c r="H1292" s="44">
        <f t="shared" si="765"/>
        <v>0</v>
      </c>
      <c r="I1292" s="112" t="s">
        <v>23</v>
      </c>
      <c r="J1292" s="113">
        <f t="shared" ref="J1292" si="767">TRUNC(G1292*(1+$K$4),2)</f>
        <v>0</v>
      </c>
      <c r="K1292" s="114">
        <f t="shared" si="766"/>
        <v>0</v>
      </c>
    </row>
    <row r="1293" spans="1:11" ht="15" x14ac:dyDescent="0.2">
      <c r="A1293" s="33"/>
      <c r="B1293" s="34" t="s">
        <v>38</v>
      </c>
      <c r="C1293" s="35" t="s">
        <v>151</v>
      </c>
      <c r="D1293" s="36"/>
      <c r="E1293" s="35"/>
      <c r="F1293" s="37"/>
      <c r="G1293" s="37"/>
      <c r="H1293" s="38"/>
      <c r="I1293" s="39"/>
      <c r="J1293" s="37"/>
      <c r="K1293" s="38"/>
    </row>
    <row r="1294" spans="1:11" ht="30" x14ac:dyDescent="0.2">
      <c r="A1294" s="40"/>
      <c r="B1294" s="74" t="s">
        <v>12</v>
      </c>
      <c r="C1294" s="41" t="s">
        <v>164</v>
      </c>
      <c r="D1294" s="75">
        <v>41</v>
      </c>
      <c r="E1294" s="76" t="s">
        <v>36</v>
      </c>
      <c r="F1294" s="62"/>
      <c r="G1294" s="43"/>
      <c r="H1294" s="44">
        <f t="shared" ref="H1294:H1298" si="768">SUM(F1294,G1294)*D1294</f>
        <v>0</v>
      </c>
      <c r="I1294" s="113">
        <f t="shared" ref="I1294:I1298" si="769">TRUNC(F1294*(1+$K$4),2)</f>
        <v>0</v>
      </c>
      <c r="J1294" s="113">
        <f t="shared" ref="J1294:J1298" si="770">TRUNC(G1294*(1+$K$4),2)</f>
        <v>0</v>
      </c>
      <c r="K1294" s="114">
        <f t="shared" ref="K1294:K1298" si="771">SUM(I1294:J1294)*D1294</f>
        <v>0</v>
      </c>
    </row>
    <row r="1295" spans="1:11" ht="15" x14ac:dyDescent="0.2">
      <c r="A1295" s="40"/>
      <c r="B1295" s="74" t="s">
        <v>14</v>
      </c>
      <c r="C1295" s="41" t="s">
        <v>209</v>
      </c>
      <c r="D1295" s="75">
        <v>58</v>
      </c>
      <c r="E1295" s="76" t="s">
        <v>13</v>
      </c>
      <c r="F1295" s="62"/>
      <c r="G1295" s="43"/>
      <c r="H1295" s="44">
        <f t="shared" si="768"/>
        <v>0</v>
      </c>
      <c r="I1295" s="113">
        <f t="shared" si="769"/>
        <v>0</v>
      </c>
      <c r="J1295" s="113">
        <f t="shared" si="770"/>
        <v>0</v>
      </c>
      <c r="K1295" s="114">
        <f t="shared" si="771"/>
        <v>0</v>
      </c>
    </row>
    <row r="1296" spans="1:11" ht="15" x14ac:dyDescent="0.2">
      <c r="A1296" s="40"/>
      <c r="B1296" s="74" t="s">
        <v>15</v>
      </c>
      <c r="C1296" s="41" t="s">
        <v>152</v>
      </c>
      <c r="D1296" s="75">
        <v>6</v>
      </c>
      <c r="E1296" s="76" t="s">
        <v>36</v>
      </c>
      <c r="F1296" s="62"/>
      <c r="G1296" s="43"/>
      <c r="H1296" s="44">
        <f t="shared" si="768"/>
        <v>0</v>
      </c>
      <c r="I1296" s="113">
        <f t="shared" si="769"/>
        <v>0</v>
      </c>
      <c r="J1296" s="113">
        <f t="shared" si="770"/>
        <v>0</v>
      </c>
      <c r="K1296" s="114">
        <f t="shared" si="771"/>
        <v>0</v>
      </c>
    </row>
    <row r="1297" spans="1:11" ht="15" x14ac:dyDescent="0.2">
      <c r="A1297" s="40"/>
      <c r="B1297" s="74" t="s">
        <v>16</v>
      </c>
      <c r="C1297" s="41" t="s">
        <v>153</v>
      </c>
      <c r="D1297" s="75">
        <v>52</v>
      </c>
      <c r="E1297" s="76" t="s">
        <v>4</v>
      </c>
      <c r="F1297" s="62"/>
      <c r="G1297" s="43"/>
      <c r="H1297" s="44">
        <f t="shared" si="768"/>
        <v>0</v>
      </c>
      <c r="I1297" s="113">
        <f t="shared" si="769"/>
        <v>0</v>
      </c>
      <c r="J1297" s="113">
        <f t="shared" si="770"/>
        <v>0</v>
      </c>
      <c r="K1297" s="114">
        <f t="shared" si="771"/>
        <v>0</v>
      </c>
    </row>
    <row r="1298" spans="1:11" ht="30" x14ac:dyDescent="0.2">
      <c r="A1298" s="40"/>
      <c r="B1298" s="74" t="s">
        <v>17</v>
      </c>
      <c r="C1298" s="41" t="s">
        <v>154</v>
      </c>
      <c r="D1298" s="75">
        <v>13</v>
      </c>
      <c r="E1298" s="76" t="s">
        <v>4</v>
      </c>
      <c r="F1298" s="62"/>
      <c r="G1298" s="43"/>
      <c r="H1298" s="44">
        <f t="shared" si="768"/>
        <v>0</v>
      </c>
      <c r="I1298" s="113">
        <f t="shared" si="769"/>
        <v>0</v>
      </c>
      <c r="J1298" s="113">
        <f t="shared" si="770"/>
        <v>0</v>
      </c>
      <c r="K1298" s="114">
        <f t="shared" si="771"/>
        <v>0</v>
      </c>
    </row>
    <row r="1299" spans="1:11" ht="15" x14ac:dyDescent="0.2">
      <c r="A1299" s="40"/>
      <c r="B1299" s="34" t="s">
        <v>39</v>
      </c>
      <c r="C1299" s="35" t="s">
        <v>172</v>
      </c>
      <c r="D1299" s="75"/>
      <c r="E1299" s="76"/>
      <c r="F1299" s="42"/>
      <c r="G1299" s="111"/>
      <c r="H1299" s="44"/>
      <c r="I1299" s="113"/>
      <c r="J1299" s="113"/>
      <c r="K1299" s="114"/>
    </row>
    <row r="1300" spans="1:11" ht="15" x14ac:dyDescent="0.2">
      <c r="A1300" s="40"/>
      <c r="B1300" s="74" t="s">
        <v>18</v>
      </c>
      <c r="C1300" s="41" t="s">
        <v>175</v>
      </c>
      <c r="D1300" s="75">
        <v>1</v>
      </c>
      <c r="E1300" s="76" t="s">
        <v>4</v>
      </c>
      <c r="F1300" s="42" t="s">
        <v>23</v>
      </c>
      <c r="G1300" s="43"/>
      <c r="H1300" s="44">
        <f t="shared" ref="H1300:H1309" si="772">SUM(F1300,G1300)*D1300</f>
        <v>0</v>
      </c>
      <c r="I1300" s="112" t="s">
        <v>23</v>
      </c>
      <c r="J1300" s="113">
        <f t="shared" ref="J1300:J1304" si="773">TRUNC(G1300*(1+$K$4),2)</f>
        <v>0</v>
      </c>
      <c r="K1300" s="114">
        <f t="shared" ref="K1300:K1309" si="774">SUM(I1300:J1300)*D1300</f>
        <v>0</v>
      </c>
    </row>
    <row r="1301" spans="1:11" ht="15" x14ac:dyDescent="0.2">
      <c r="A1301" s="40"/>
      <c r="B1301" s="74" t="s">
        <v>19</v>
      </c>
      <c r="C1301" s="41" t="s">
        <v>176</v>
      </c>
      <c r="D1301" s="75">
        <v>1</v>
      </c>
      <c r="E1301" s="76" t="s">
        <v>4</v>
      </c>
      <c r="F1301" s="42" t="s">
        <v>23</v>
      </c>
      <c r="G1301" s="43"/>
      <c r="H1301" s="44">
        <f t="shared" si="772"/>
        <v>0</v>
      </c>
      <c r="I1301" s="112" t="s">
        <v>23</v>
      </c>
      <c r="J1301" s="113">
        <f t="shared" si="773"/>
        <v>0</v>
      </c>
      <c r="K1301" s="114">
        <f t="shared" si="774"/>
        <v>0</v>
      </c>
    </row>
    <row r="1302" spans="1:11" ht="15" x14ac:dyDescent="0.2">
      <c r="A1302" s="40"/>
      <c r="B1302" s="74" t="s">
        <v>20</v>
      </c>
      <c r="C1302" s="41" t="s">
        <v>177</v>
      </c>
      <c r="D1302" s="75">
        <v>1</v>
      </c>
      <c r="E1302" s="76" t="s">
        <v>4</v>
      </c>
      <c r="F1302" s="42" t="s">
        <v>23</v>
      </c>
      <c r="G1302" s="43"/>
      <c r="H1302" s="44">
        <f t="shared" si="772"/>
        <v>0</v>
      </c>
      <c r="I1302" s="112" t="s">
        <v>23</v>
      </c>
      <c r="J1302" s="113">
        <f t="shared" si="773"/>
        <v>0</v>
      </c>
      <c r="K1302" s="114">
        <f t="shared" si="774"/>
        <v>0</v>
      </c>
    </row>
    <row r="1303" spans="1:11" ht="15" x14ac:dyDescent="0.2">
      <c r="A1303" s="40"/>
      <c r="B1303" s="74" t="s">
        <v>21</v>
      </c>
      <c r="C1303" s="41" t="s">
        <v>178</v>
      </c>
      <c r="D1303" s="75">
        <v>1</v>
      </c>
      <c r="E1303" s="76" t="s">
        <v>4</v>
      </c>
      <c r="F1303" s="42" t="s">
        <v>23</v>
      </c>
      <c r="G1303" s="43"/>
      <c r="H1303" s="44">
        <f t="shared" si="772"/>
        <v>0</v>
      </c>
      <c r="I1303" s="112" t="s">
        <v>23</v>
      </c>
      <c r="J1303" s="113">
        <f t="shared" si="773"/>
        <v>0</v>
      </c>
      <c r="K1303" s="114">
        <f t="shared" si="774"/>
        <v>0</v>
      </c>
    </row>
    <row r="1304" spans="1:11" ht="15" x14ac:dyDescent="0.2">
      <c r="A1304" s="40"/>
      <c r="B1304" s="74" t="s">
        <v>22</v>
      </c>
      <c r="C1304" s="41" t="s">
        <v>179</v>
      </c>
      <c r="D1304" s="75">
        <v>1</v>
      </c>
      <c r="E1304" s="76" t="s">
        <v>4</v>
      </c>
      <c r="F1304" s="62"/>
      <c r="G1304" s="43"/>
      <c r="H1304" s="44">
        <f t="shared" si="772"/>
        <v>0</v>
      </c>
      <c r="I1304" s="113">
        <f t="shared" ref="I1304" si="775">TRUNC(F1304*(1+$K$4),2)</f>
        <v>0</v>
      </c>
      <c r="J1304" s="113">
        <f t="shared" si="773"/>
        <v>0</v>
      </c>
      <c r="K1304" s="114">
        <f t="shared" si="774"/>
        <v>0</v>
      </c>
    </row>
    <row r="1305" spans="1:11" ht="15" x14ac:dyDescent="0.2">
      <c r="A1305" s="40"/>
      <c r="B1305" s="74" t="s">
        <v>173</v>
      </c>
      <c r="C1305" s="41" t="s">
        <v>180</v>
      </c>
      <c r="D1305" s="75">
        <v>1</v>
      </c>
      <c r="E1305" s="76" t="s">
        <v>4</v>
      </c>
      <c r="F1305" s="42" t="s">
        <v>23</v>
      </c>
      <c r="G1305" s="43"/>
      <c r="H1305" s="44">
        <f t="shared" si="772"/>
        <v>0</v>
      </c>
      <c r="I1305" s="112" t="s">
        <v>23</v>
      </c>
      <c r="J1305" s="113">
        <f>TRUNC(G1305*(1+$K$4),2)</f>
        <v>0</v>
      </c>
      <c r="K1305" s="114">
        <f t="shared" si="774"/>
        <v>0</v>
      </c>
    </row>
    <row r="1306" spans="1:11" ht="30" x14ac:dyDescent="0.2">
      <c r="A1306" s="40"/>
      <c r="B1306" s="74" t="s">
        <v>174</v>
      </c>
      <c r="C1306" s="41" t="s">
        <v>212</v>
      </c>
      <c r="D1306" s="75">
        <v>11</v>
      </c>
      <c r="E1306" s="76" t="s">
        <v>36</v>
      </c>
      <c r="F1306" s="62"/>
      <c r="G1306" s="43"/>
      <c r="H1306" s="44">
        <f t="shared" si="772"/>
        <v>0</v>
      </c>
      <c r="I1306" s="113">
        <f t="shared" ref="I1306:I1309" si="776">TRUNC(F1306*(1+$K$4),2)</f>
        <v>0</v>
      </c>
      <c r="J1306" s="113">
        <f t="shared" ref="J1306:J1309" si="777">TRUNC(G1306*(1+$K$4),2)</f>
        <v>0</v>
      </c>
      <c r="K1306" s="114">
        <f t="shared" si="774"/>
        <v>0</v>
      </c>
    </row>
    <row r="1307" spans="1:11" ht="15" x14ac:dyDescent="0.2">
      <c r="A1307" s="40"/>
      <c r="B1307" s="74" t="s">
        <v>40</v>
      </c>
      <c r="C1307" s="41" t="s">
        <v>250</v>
      </c>
      <c r="D1307" s="75">
        <v>2</v>
      </c>
      <c r="E1307" s="76" t="s">
        <v>4</v>
      </c>
      <c r="F1307" s="62"/>
      <c r="G1307" s="43"/>
      <c r="H1307" s="44">
        <f t="shared" si="772"/>
        <v>0</v>
      </c>
      <c r="I1307" s="113">
        <f t="shared" si="776"/>
        <v>0</v>
      </c>
      <c r="J1307" s="113">
        <f t="shared" si="777"/>
        <v>0</v>
      </c>
      <c r="K1307" s="114">
        <f t="shared" si="774"/>
        <v>0</v>
      </c>
    </row>
    <row r="1308" spans="1:11" ht="15" x14ac:dyDescent="0.2">
      <c r="A1308" s="40"/>
      <c r="B1308" s="74" t="s">
        <v>41</v>
      </c>
      <c r="C1308" s="41" t="s">
        <v>46</v>
      </c>
      <c r="D1308" s="75">
        <v>40</v>
      </c>
      <c r="E1308" s="76" t="s">
        <v>36</v>
      </c>
      <c r="F1308" s="43"/>
      <c r="G1308" s="43"/>
      <c r="H1308" s="44">
        <f t="shared" si="772"/>
        <v>0</v>
      </c>
      <c r="I1308" s="113">
        <f t="shared" si="776"/>
        <v>0</v>
      </c>
      <c r="J1308" s="113">
        <f t="shared" si="777"/>
        <v>0</v>
      </c>
      <c r="K1308" s="114">
        <f t="shared" si="774"/>
        <v>0</v>
      </c>
    </row>
    <row r="1309" spans="1:11" ht="15" x14ac:dyDescent="0.2">
      <c r="A1309" s="45"/>
      <c r="B1309" s="46" t="s">
        <v>251</v>
      </c>
      <c r="C1309" s="47" t="s">
        <v>47</v>
      </c>
      <c r="D1309" s="48">
        <v>40</v>
      </c>
      <c r="E1309" s="49" t="s">
        <v>36</v>
      </c>
      <c r="F1309" s="50"/>
      <c r="G1309" s="50"/>
      <c r="H1309" s="44">
        <f t="shared" si="772"/>
        <v>0</v>
      </c>
      <c r="I1309" s="113">
        <f t="shared" si="776"/>
        <v>0</v>
      </c>
      <c r="J1309" s="113">
        <f t="shared" si="777"/>
        <v>0</v>
      </c>
      <c r="K1309" s="114">
        <f t="shared" si="774"/>
        <v>0</v>
      </c>
    </row>
    <row r="1310" spans="1:11" ht="15" x14ac:dyDescent="0.2">
      <c r="A1310" s="21"/>
      <c r="B1310" s="22"/>
      <c r="C1310" s="51" t="s">
        <v>42</v>
      </c>
      <c r="D1310" s="52"/>
      <c r="E1310" s="51"/>
      <c r="F1310" s="53">
        <f>SUMPRODUCT(D1291:D1309,F1291:F1309)</f>
        <v>0</v>
      </c>
      <c r="G1310" s="53">
        <f>SUMPRODUCT(D1291:D1309,G1291:G1309)</f>
        <v>0</v>
      </c>
      <c r="H1310" s="54">
        <f>SUM(H1291:H1309)</f>
        <v>0</v>
      </c>
      <c r="I1310" s="53">
        <f>SUMPRODUCT(I1291:I1309,D1291:D1309)</f>
        <v>0</v>
      </c>
      <c r="J1310" s="53">
        <f>SUMPRODUCT(J1291:J1309,D1291:D1309)</f>
        <v>0</v>
      </c>
      <c r="K1310" s="54">
        <f>SUM(K1291:K1309)</f>
        <v>0</v>
      </c>
    </row>
    <row r="1311" spans="1:11" ht="15" x14ac:dyDescent="0.2">
      <c r="A1311" s="56"/>
      <c r="B1311" s="24" t="s">
        <v>43</v>
      </c>
      <c r="C1311" s="25" t="s">
        <v>155</v>
      </c>
      <c r="D1311" s="26"/>
      <c r="E1311" s="25"/>
      <c r="F1311" s="27"/>
      <c r="G1311" s="57"/>
      <c r="H1311" s="58"/>
      <c r="I1311" s="59"/>
      <c r="J1311" s="60"/>
      <c r="K1311" s="61"/>
    </row>
    <row r="1312" spans="1:11" ht="75" x14ac:dyDescent="0.2">
      <c r="A1312" s="33"/>
      <c r="B1312" s="74">
        <v>1</v>
      </c>
      <c r="C1312" s="41" t="s">
        <v>244</v>
      </c>
      <c r="D1312" s="75">
        <v>10</v>
      </c>
      <c r="E1312" s="76" t="s">
        <v>36</v>
      </c>
      <c r="F1312" s="43"/>
      <c r="G1312" s="43"/>
      <c r="H1312" s="44">
        <f t="shared" ref="H1312" si="778">SUM(F1312,G1312)*D1312</f>
        <v>0</v>
      </c>
      <c r="I1312" s="113">
        <f t="shared" ref="I1312" si="779">TRUNC(F1312*(1+$K$4),2)</f>
        <v>0</v>
      </c>
      <c r="J1312" s="113">
        <f t="shared" ref="J1312" si="780">TRUNC(G1312*(1+$K$4),2)</f>
        <v>0</v>
      </c>
      <c r="K1312" s="114">
        <f t="shared" ref="K1312" si="781">SUM(I1312:J1312)*D1312</f>
        <v>0</v>
      </c>
    </row>
    <row r="1313" spans="1:11" ht="15" x14ac:dyDescent="0.2">
      <c r="A1313" s="21"/>
      <c r="B1313" s="22"/>
      <c r="C1313" s="51" t="s">
        <v>168</v>
      </c>
      <c r="D1313" s="52"/>
      <c r="E1313" s="51"/>
      <c r="F1313" s="53" t="e">
        <f>SUMPRODUCT(D1312,F1312)</f>
        <v>#VALUE!</v>
      </c>
      <c r="G1313" s="53" t="e">
        <f>SUMPRODUCT(D1312,G1312)</f>
        <v>#VALUE!</v>
      </c>
      <c r="H1313" s="54">
        <f>H1312</f>
        <v>0</v>
      </c>
      <c r="I1313" s="53">
        <f>SUMPRODUCT(D1312,I1312)</f>
        <v>0</v>
      </c>
      <c r="J1313" s="53">
        <f>SUMPRODUCT(D1312,J1312)</f>
        <v>0</v>
      </c>
      <c r="K1313" s="54">
        <f>K1312</f>
        <v>0</v>
      </c>
    </row>
    <row r="1314" spans="1:11" ht="15" x14ac:dyDescent="0.2">
      <c r="A1314" s="56"/>
      <c r="B1314" s="24" t="s">
        <v>44</v>
      </c>
      <c r="C1314" s="25" t="s">
        <v>156</v>
      </c>
      <c r="D1314" s="26"/>
      <c r="E1314" s="25"/>
      <c r="F1314" s="27"/>
      <c r="G1314" s="57"/>
      <c r="H1314" s="58"/>
      <c r="I1314" s="59"/>
      <c r="J1314" s="60"/>
      <c r="K1314" s="61"/>
    </row>
    <row r="1315" spans="1:11" ht="15" x14ac:dyDescent="0.2">
      <c r="A1315" s="33"/>
      <c r="B1315" s="34">
        <v>1</v>
      </c>
      <c r="C1315" s="35" t="s">
        <v>157</v>
      </c>
      <c r="D1315" s="36"/>
      <c r="E1315" s="35"/>
      <c r="F1315" s="37"/>
      <c r="G1315" s="37"/>
      <c r="H1315" s="38"/>
      <c r="I1315" s="55"/>
      <c r="J1315" s="37"/>
      <c r="K1315" s="38"/>
    </row>
    <row r="1316" spans="1:11" ht="30" x14ac:dyDescent="0.2">
      <c r="A1316" s="40"/>
      <c r="B1316" s="74" t="s">
        <v>10</v>
      </c>
      <c r="C1316" s="41" t="s">
        <v>158</v>
      </c>
      <c r="D1316" s="75"/>
      <c r="E1316" s="76"/>
      <c r="F1316" s="42"/>
      <c r="G1316" s="111"/>
      <c r="H1316" s="44"/>
      <c r="I1316" s="112"/>
      <c r="J1316" s="113"/>
      <c r="K1316" s="114"/>
    </row>
    <row r="1317" spans="1:11" ht="15" x14ac:dyDescent="0.2">
      <c r="A1317" s="40"/>
      <c r="B1317" s="74" t="s">
        <v>45</v>
      </c>
      <c r="C1317" s="41" t="s">
        <v>184</v>
      </c>
      <c r="D1317" s="75">
        <v>83</v>
      </c>
      <c r="E1317" s="76" t="s">
        <v>13</v>
      </c>
      <c r="F1317" s="62"/>
      <c r="G1317" s="43"/>
      <c r="H1317" s="44">
        <f t="shared" ref="H1317:H1326" si="782">SUM(F1317,G1317)*D1317</f>
        <v>0</v>
      </c>
      <c r="I1317" s="112">
        <f t="shared" ref="I1317:I1326" si="783">TRUNC(F1317*(1+$K$4),2)</f>
        <v>0</v>
      </c>
      <c r="J1317" s="113">
        <f t="shared" ref="J1317:J1326" si="784">TRUNC(G1317*(1+$K$4),2)</f>
        <v>0</v>
      </c>
      <c r="K1317" s="114">
        <f t="shared" ref="K1317:K1326" si="785">SUM(I1317:J1317)*D1317</f>
        <v>0</v>
      </c>
    </row>
    <row r="1318" spans="1:11" ht="45" x14ac:dyDescent="0.2">
      <c r="A1318" s="40"/>
      <c r="B1318" s="74" t="s">
        <v>11</v>
      </c>
      <c r="C1318" s="41" t="s">
        <v>167</v>
      </c>
      <c r="D1318" s="75">
        <v>1</v>
      </c>
      <c r="E1318" s="76" t="s">
        <v>4</v>
      </c>
      <c r="F1318" s="62"/>
      <c r="G1318" s="43"/>
      <c r="H1318" s="44">
        <f t="shared" si="782"/>
        <v>0</v>
      </c>
      <c r="I1318" s="112">
        <f t="shared" si="783"/>
        <v>0</v>
      </c>
      <c r="J1318" s="113">
        <f t="shared" si="784"/>
        <v>0</v>
      </c>
      <c r="K1318" s="114">
        <f t="shared" si="785"/>
        <v>0</v>
      </c>
    </row>
    <row r="1319" spans="1:11" ht="15" x14ac:dyDescent="0.2">
      <c r="A1319" s="40"/>
      <c r="B1319" s="74" t="s">
        <v>24</v>
      </c>
      <c r="C1319" s="41" t="s">
        <v>210</v>
      </c>
      <c r="D1319" s="75">
        <v>47</v>
      </c>
      <c r="E1319" s="76" t="s">
        <v>13</v>
      </c>
      <c r="F1319" s="43"/>
      <c r="G1319" s="43"/>
      <c r="H1319" s="44">
        <f t="shared" si="782"/>
        <v>0</v>
      </c>
      <c r="I1319" s="112">
        <f t="shared" si="783"/>
        <v>0</v>
      </c>
      <c r="J1319" s="113">
        <f t="shared" si="784"/>
        <v>0</v>
      </c>
      <c r="K1319" s="114">
        <f t="shared" si="785"/>
        <v>0</v>
      </c>
    </row>
    <row r="1320" spans="1:11" ht="15" x14ac:dyDescent="0.2">
      <c r="A1320" s="40"/>
      <c r="B1320" s="74" t="s">
        <v>26</v>
      </c>
      <c r="C1320" s="41" t="s">
        <v>185</v>
      </c>
      <c r="D1320" s="75">
        <v>15</v>
      </c>
      <c r="E1320" s="76" t="s">
        <v>4</v>
      </c>
      <c r="F1320" s="62"/>
      <c r="G1320" s="43"/>
      <c r="H1320" s="44">
        <f t="shared" si="782"/>
        <v>0</v>
      </c>
      <c r="I1320" s="112">
        <f t="shared" si="783"/>
        <v>0</v>
      </c>
      <c r="J1320" s="113">
        <f t="shared" si="784"/>
        <v>0</v>
      </c>
      <c r="K1320" s="114">
        <f t="shared" si="785"/>
        <v>0</v>
      </c>
    </row>
    <row r="1321" spans="1:11" ht="15" x14ac:dyDescent="0.2">
      <c r="A1321" s="40"/>
      <c r="B1321" s="74" t="s">
        <v>25</v>
      </c>
      <c r="C1321" s="41" t="s">
        <v>159</v>
      </c>
      <c r="D1321" s="75">
        <v>1</v>
      </c>
      <c r="E1321" s="76" t="s">
        <v>4</v>
      </c>
      <c r="F1321" s="62"/>
      <c r="G1321" s="43"/>
      <c r="H1321" s="44">
        <f t="shared" si="782"/>
        <v>0</v>
      </c>
      <c r="I1321" s="112">
        <f t="shared" si="783"/>
        <v>0</v>
      </c>
      <c r="J1321" s="113">
        <f t="shared" si="784"/>
        <v>0</v>
      </c>
      <c r="K1321" s="114">
        <f t="shared" si="785"/>
        <v>0</v>
      </c>
    </row>
    <row r="1322" spans="1:11" ht="30" x14ac:dyDescent="0.2">
      <c r="A1322" s="40"/>
      <c r="B1322" s="74" t="s">
        <v>27</v>
      </c>
      <c r="C1322" s="41" t="s">
        <v>160</v>
      </c>
      <c r="D1322" s="75">
        <v>1</v>
      </c>
      <c r="E1322" s="76" t="s">
        <v>169</v>
      </c>
      <c r="F1322" s="62"/>
      <c r="G1322" s="43"/>
      <c r="H1322" s="44">
        <f t="shared" si="782"/>
        <v>0</v>
      </c>
      <c r="I1322" s="112">
        <f t="shared" si="783"/>
        <v>0</v>
      </c>
      <c r="J1322" s="113">
        <f t="shared" si="784"/>
        <v>0</v>
      </c>
      <c r="K1322" s="114">
        <f t="shared" si="785"/>
        <v>0</v>
      </c>
    </row>
    <row r="1323" spans="1:11" ht="30" x14ac:dyDescent="0.2">
      <c r="A1323" s="40"/>
      <c r="B1323" s="74" t="s">
        <v>29</v>
      </c>
      <c r="C1323" s="41" t="s">
        <v>161</v>
      </c>
      <c r="D1323" s="75">
        <v>48</v>
      </c>
      <c r="E1323" s="76" t="s">
        <v>13</v>
      </c>
      <c r="F1323" s="62"/>
      <c r="G1323" s="43"/>
      <c r="H1323" s="44">
        <f t="shared" si="782"/>
        <v>0</v>
      </c>
      <c r="I1323" s="112">
        <f t="shared" si="783"/>
        <v>0</v>
      </c>
      <c r="J1323" s="113">
        <f t="shared" si="784"/>
        <v>0</v>
      </c>
      <c r="K1323" s="114">
        <f t="shared" si="785"/>
        <v>0</v>
      </c>
    </row>
    <row r="1324" spans="1:11" ht="75" x14ac:dyDescent="0.2">
      <c r="A1324" s="40"/>
      <c r="B1324" s="74" t="s">
        <v>30</v>
      </c>
      <c r="C1324" s="41" t="s">
        <v>162</v>
      </c>
      <c r="D1324" s="75">
        <v>19</v>
      </c>
      <c r="E1324" s="76" t="s">
        <v>13</v>
      </c>
      <c r="F1324" s="62"/>
      <c r="G1324" s="43"/>
      <c r="H1324" s="44">
        <f t="shared" si="782"/>
        <v>0</v>
      </c>
      <c r="I1324" s="112">
        <f t="shared" si="783"/>
        <v>0</v>
      </c>
      <c r="J1324" s="113">
        <f t="shared" si="784"/>
        <v>0</v>
      </c>
      <c r="K1324" s="114">
        <f t="shared" si="785"/>
        <v>0</v>
      </c>
    </row>
    <row r="1325" spans="1:11" ht="30" x14ac:dyDescent="0.2">
      <c r="A1325" s="40"/>
      <c r="B1325" s="74" t="s">
        <v>31</v>
      </c>
      <c r="C1325" s="41" t="s">
        <v>211</v>
      </c>
      <c r="D1325" s="75">
        <v>1</v>
      </c>
      <c r="E1325" s="76" t="s">
        <v>169</v>
      </c>
      <c r="F1325" s="43"/>
      <c r="G1325" s="43"/>
      <c r="H1325" s="44">
        <f t="shared" si="782"/>
        <v>0</v>
      </c>
      <c r="I1325" s="112">
        <f t="shared" si="783"/>
        <v>0</v>
      </c>
      <c r="J1325" s="113">
        <f t="shared" si="784"/>
        <v>0</v>
      </c>
      <c r="K1325" s="114">
        <f t="shared" si="785"/>
        <v>0</v>
      </c>
    </row>
    <row r="1326" spans="1:11" ht="15" x14ac:dyDescent="0.2">
      <c r="A1326" s="40"/>
      <c r="B1326" s="74" t="s">
        <v>28</v>
      </c>
      <c r="C1326" s="41" t="s">
        <v>163</v>
      </c>
      <c r="D1326" s="75">
        <v>1</v>
      </c>
      <c r="E1326" s="76" t="s">
        <v>4</v>
      </c>
      <c r="F1326" s="43"/>
      <c r="G1326" s="43"/>
      <c r="H1326" s="44">
        <f t="shared" si="782"/>
        <v>0</v>
      </c>
      <c r="I1326" s="112">
        <f t="shared" si="783"/>
        <v>0</v>
      </c>
      <c r="J1326" s="113">
        <f t="shared" si="784"/>
        <v>0</v>
      </c>
      <c r="K1326" s="114">
        <f t="shared" si="785"/>
        <v>0</v>
      </c>
    </row>
    <row r="1327" spans="1:11" ht="15.75" thickBot="1" x14ac:dyDescent="0.25">
      <c r="A1327" s="63"/>
      <c r="B1327" s="64"/>
      <c r="C1327" s="65" t="s">
        <v>49</v>
      </c>
      <c r="D1327" s="66"/>
      <c r="E1327" s="65"/>
      <c r="F1327" s="67">
        <f>SUMPRODUCT(D1317:D1326,F1317:F1326)</f>
        <v>0</v>
      </c>
      <c r="G1327" s="67">
        <f>SUMPRODUCT(D1317:D1326,G1317:G1326)</f>
        <v>0</v>
      </c>
      <c r="H1327" s="68">
        <f>SUM(H1317:H1326)</f>
        <v>0</v>
      </c>
      <c r="I1327" s="67">
        <f>SUMPRODUCT(D1317:D1326,I1317:I1326)</f>
        <v>0</v>
      </c>
      <c r="J1327" s="67">
        <f>SUMPRODUCT(D1317:D1326,J1317:J1326)</f>
        <v>0</v>
      </c>
      <c r="K1327" s="68">
        <f>SUM(K1317:K1326)</f>
        <v>0</v>
      </c>
    </row>
    <row r="1328" spans="1:11" ht="15.75" thickBot="1" x14ac:dyDescent="0.25">
      <c r="A1328" s="85"/>
      <c r="B1328" s="86"/>
      <c r="C1328" s="87" t="s">
        <v>137</v>
      </c>
      <c r="D1328" s="88"/>
      <c r="E1328" s="87"/>
      <c r="F1328" s="89" t="e">
        <f>F1327+F1313+F1310</f>
        <v>#VALUE!</v>
      </c>
      <c r="G1328" s="89" t="e">
        <f t="shared" ref="G1328:K1328" si="786">G1327+G1313+G1310</f>
        <v>#VALUE!</v>
      </c>
      <c r="H1328" s="89">
        <f t="shared" si="786"/>
        <v>0</v>
      </c>
      <c r="I1328" s="89">
        <f t="shared" si="786"/>
        <v>0</v>
      </c>
      <c r="J1328" s="89">
        <f t="shared" si="786"/>
        <v>0</v>
      </c>
      <c r="K1328" s="89">
        <f t="shared" si="786"/>
        <v>0</v>
      </c>
    </row>
    <row r="1329" spans="1:11" ht="15" x14ac:dyDescent="0.2">
      <c r="A1329" s="81"/>
      <c r="B1329" s="82"/>
      <c r="C1329" s="134" t="s">
        <v>138</v>
      </c>
      <c r="D1329" s="134"/>
      <c r="E1329" s="134"/>
      <c r="F1329" s="134"/>
      <c r="G1329" s="134"/>
      <c r="H1329" s="135"/>
      <c r="I1329" s="83"/>
      <c r="J1329" s="83"/>
      <c r="K1329" s="84"/>
    </row>
    <row r="1330" spans="1:11" ht="15" x14ac:dyDescent="0.2">
      <c r="A1330" s="23"/>
      <c r="B1330" s="24" t="s">
        <v>33</v>
      </c>
      <c r="C1330" s="25" t="s">
        <v>48</v>
      </c>
      <c r="D1330" s="26"/>
      <c r="E1330" s="25"/>
      <c r="F1330" s="27"/>
      <c r="G1330" s="28"/>
      <c r="H1330" s="29"/>
      <c r="I1330" s="30"/>
      <c r="J1330" s="31"/>
      <c r="K1330" s="32"/>
    </row>
    <row r="1331" spans="1:11" ht="15" x14ac:dyDescent="0.2">
      <c r="A1331" s="33"/>
      <c r="B1331" s="34" t="s">
        <v>34</v>
      </c>
      <c r="C1331" s="35" t="s">
        <v>35</v>
      </c>
      <c r="D1331" s="36"/>
      <c r="E1331" s="35"/>
      <c r="F1331" s="37"/>
      <c r="G1331" s="37"/>
      <c r="H1331" s="38"/>
      <c r="I1331" s="39"/>
      <c r="J1331" s="37"/>
      <c r="K1331" s="38"/>
    </row>
    <row r="1332" spans="1:11" ht="15" x14ac:dyDescent="0.2">
      <c r="A1332" s="40"/>
      <c r="B1332" s="74" t="s">
        <v>10</v>
      </c>
      <c r="C1332" s="41" t="s">
        <v>149</v>
      </c>
      <c r="D1332" s="75">
        <v>1</v>
      </c>
      <c r="E1332" s="76" t="s">
        <v>4</v>
      </c>
      <c r="F1332" s="42" t="s">
        <v>23</v>
      </c>
      <c r="G1332" s="43"/>
      <c r="H1332" s="44">
        <f t="shared" ref="H1332:H1333" si="787">SUM(F1332,G1332)*D1332</f>
        <v>0</v>
      </c>
      <c r="I1332" s="112" t="s">
        <v>23</v>
      </c>
      <c r="J1332" s="113">
        <f>TRUNC(G1332*(1+$K$4),2)</f>
        <v>0</v>
      </c>
      <c r="K1332" s="114">
        <f t="shared" ref="K1332:K1333" si="788">SUM(I1332:J1332)*D1332</f>
        <v>0</v>
      </c>
    </row>
    <row r="1333" spans="1:11" ht="45" x14ac:dyDescent="0.2">
      <c r="A1333" s="40"/>
      <c r="B1333" s="74" t="s">
        <v>11</v>
      </c>
      <c r="C1333" s="41" t="s">
        <v>207</v>
      </c>
      <c r="D1333" s="75">
        <v>5</v>
      </c>
      <c r="E1333" s="76" t="s">
        <v>37</v>
      </c>
      <c r="F1333" s="42" t="s">
        <v>23</v>
      </c>
      <c r="G1333" s="43"/>
      <c r="H1333" s="44">
        <f t="shared" si="787"/>
        <v>0</v>
      </c>
      <c r="I1333" s="112" t="s">
        <v>23</v>
      </c>
      <c r="J1333" s="113">
        <f t="shared" ref="J1333" si="789">TRUNC(G1333*(1+$K$4),2)</f>
        <v>0</v>
      </c>
      <c r="K1333" s="114">
        <f t="shared" si="788"/>
        <v>0</v>
      </c>
    </row>
    <row r="1334" spans="1:11" ht="15" x14ac:dyDescent="0.2">
      <c r="A1334" s="40"/>
      <c r="B1334" s="74" t="s">
        <v>24</v>
      </c>
      <c r="C1334" s="41" t="s">
        <v>150</v>
      </c>
      <c r="D1334" s="75">
        <v>3</v>
      </c>
      <c r="E1334" s="76" t="s">
        <v>36</v>
      </c>
      <c r="F1334" s="42" t="s">
        <v>23</v>
      </c>
      <c r="G1334" s="43"/>
      <c r="H1334" s="44">
        <f t="shared" ref="H1334" si="790">SUM(F1334,G1334)*D1334</f>
        <v>0</v>
      </c>
      <c r="I1334" s="113" t="s">
        <v>23</v>
      </c>
      <c r="J1334" s="113">
        <f t="shared" ref="J1334" si="791">TRUNC(G1334*(1+$K$4),2)</f>
        <v>0</v>
      </c>
      <c r="K1334" s="114">
        <f t="shared" ref="K1334" si="792">SUM(I1334:J1334)*D1334</f>
        <v>0</v>
      </c>
    </row>
    <row r="1335" spans="1:11" ht="15" x14ac:dyDescent="0.2">
      <c r="A1335" s="33"/>
      <c r="B1335" s="34" t="s">
        <v>38</v>
      </c>
      <c r="C1335" s="35" t="s">
        <v>151</v>
      </c>
      <c r="D1335" s="36"/>
      <c r="E1335" s="35"/>
      <c r="F1335" s="37"/>
      <c r="G1335" s="37"/>
      <c r="H1335" s="38"/>
      <c r="I1335" s="39"/>
      <c r="J1335" s="37"/>
      <c r="K1335" s="38"/>
    </row>
    <row r="1336" spans="1:11" ht="30" x14ac:dyDescent="0.2">
      <c r="A1336" s="40"/>
      <c r="B1336" s="74" t="s">
        <v>12</v>
      </c>
      <c r="C1336" s="41" t="s">
        <v>164</v>
      </c>
      <c r="D1336" s="75">
        <v>74</v>
      </c>
      <c r="E1336" s="76" t="s">
        <v>36</v>
      </c>
      <c r="F1336" s="62"/>
      <c r="G1336" s="43"/>
      <c r="H1336" s="44">
        <f t="shared" ref="H1336:H1340" si="793">SUM(F1336,G1336)*D1336</f>
        <v>0</v>
      </c>
      <c r="I1336" s="113">
        <f t="shared" ref="I1336:I1340" si="794">TRUNC(F1336*(1+$K$4),2)</f>
        <v>0</v>
      </c>
      <c r="J1336" s="113">
        <f t="shared" ref="J1336:J1340" si="795">TRUNC(G1336*(1+$K$4),2)</f>
        <v>0</v>
      </c>
      <c r="K1336" s="114">
        <f t="shared" ref="K1336:K1340" si="796">SUM(I1336:J1336)*D1336</f>
        <v>0</v>
      </c>
    </row>
    <row r="1337" spans="1:11" ht="15" x14ac:dyDescent="0.2">
      <c r="A1337" s="40"/>
      <c r="B1337" s="74" t="s">
        <v>14</v>
      </c>
      <c r="C1337" s="41" t="s">
        <v>209</v>
      </c>
      <c r="D1337" s="75">
        <v>28</v>
      </c>
      <c r="E1337" s="76" t="s">
        <v>13</v>
      </c>
      <c r="F1337" s="62"/>
      <c r="G1337" s="43"/>
      <c r="H1337" s="44">
        <f t="shared" si="793"/>
        <v>0</v>
      </c>
      <c r="I1337" s="113">
        <f t="shared" si="794"/>
        <v>0</v>
      </c>
      <c r="J1337" s="113">
        <f t="shared" si="795"/>
        <v>0</v>
      </c>
      <c r="K1337" s="114">
        <f t="shared" si="796"/>
        <v>0</v>
      </c>
    </row>
    <row r="1338" spans="1:11" ht="15" x14ac:dyDescent="0.2">
      <c r="A1338" s="40"/>
      <c r="B1338" s="74" t="s">
        <v>15</v>
      </c>
      <c r="C1338" s="41" t="s">
        <v>152</v>
      </c>
      <c r="D1338" s="75">
        <v>3</v>
      </c>
      <c r="E1338" s="76" t="s">
        <v>36</v>
      </c>
      <c r="F1338" s="62"/>
      <c r="G1338" s="43"/>
      <c r="H1338" s="44">
        <f t="shared" si="793"/>
        <v>0</v>
      </c>
      <c r="I1338" s="113">
        <f t="shared" si="794"/>
        <v>0</v>
      </c>
      <c r="J1338" s="113">
        <f t="shared" si="795"/>
        <v>0</v>
      </c>
      <c r="K1338" s="114">
        <f t="shared" si="796"/>
        <v>0</v>
      </c>
    </row>
    <row r="1339" spans="1:11" ht="15" x14ac:dyDescent="0.2">
      <c r="A1339" s="40"/>
      <c r="B1339" s="74" t="s">
        <v>16</v>
      </c>
      <c r="C1339" s="41" t="s">
        <v>153</v>
      </c>
      <c r="D1339" s="75">
        <v>28</v>
      </c>
      <c r="E1339" s="76" t="s">
        <v>4</v>
      </c>
      <c r="F1339" s="62"/>
      <c r="G1339" s="43"/>
      <c r="H1339" s="44">
        <f t="shared" si="793"/>
        <v>0</v>
      </c>
      <c r="I1339" s="113">
        <f t="shared" si="794"/>
        <v>0</v>
      </c>
      <c r="J1339" s="113">
        <f t="shared" si="795"/>
        <v>0</v>
      </c>
      <c r="K1339" s="114">
        <f t="shared" si="796"/>
        <v>0</v>
      </c>
    </row>
    <row r="1340" spans="1:11" ht="30" x14ac:dyDescent="0.2">
      <c r="A1340" s="40"/>
      <c r="B1340" s="74" t="s">
        <v>17</v>
      </c>
      <c r="C1340" s="41" t="s">
        <v>154</v>
      </c>
      <c r="D1340" s="75">
        <v>7</v>
      </c>
      <c r="E1340" s="76" t="s">
        <v>4</v>
      </c>
      <c r="F1340" s="62"/>
      <c r="G1340" s="43"/>
      <c r="H1340" s="44">
        <f t="shared" si="793"/>
        <v>0</v>
      </c>
      <c r="I1340" s="113">
        <f t="shared" si="794"/>
        <v>0</v>
      </c>
      <c r="J1340" s="113">
        <f t="shared" si="795"/>
        <v>0</v>
      </c>
      <c r="K1340" s="114">
        <f t="shared" si="796"/>
        <v>0</v>
      </c>
    </row>
    <row r="1341" spans="1:11" ht="15" x14ac:dyDescent="0.2">
      <c r="A1341" s="40"/>
      <c r="B1341" s="34" t="s">
        <v>39</v>
      </c>
      <c r="C1341" s="35" t="s">
        <v>172</v>
      </c>
      <c r="D1341" s="75"/>
      <c r="E1341" s="76"/>
      <c r="F1341" s="42"/>
      <c r="G1341" s="111"/>
      <c r="H1341" s="44"/>
      <c r="I1341" s="113"/>
      <c r="J1341" s="113"/>
      <c r="K1341" s="114"/>
    </row>
    <row r="1342" spans="1:11" ht="15" x14ac:dyDescent="0.2">
      <c r="A1342" s="40"/>
      <c r="B1342" s="74" t="s">
        <v>18</v>
      </c>
      <c r="C1342" s="41" t="s">
        <v>175</v>
      </c>
      <c r="D1342" s="75">
        <v>1</v>
      </c>
      <c r="E1342" s="76" t="s">
        <v>4</v>
      </c>
      <c r="F1342" s="42" t="s">
        <v>23</v>
      </c>
      <c r="G1342" s="43"/>
      <c r="H1342" s="44">
        <f t="shared" ref="H1342:H1350" si="797">SUM(F1342,G1342)*D1342</f>
        <v>0</v>
      </c>
      <c r="I1342" s="112" t="s">
        <v>23</v>
      </c>
      <c r="J1342" s="113">
        <f t="shared" ref="J1342:J1346" si="798">TRUNC(G1342*(1+$K$4),2)</f>
        <v>0</v>
      </c>
      <c r="K1342" s="114">
        <f t="shared" ref="K1342:K1350" si="799">SUM(I1342:J1342)*D1342</f>
        <v>0</v>
      </c>
    </row>
    <row r="1343" spans="1:11" ht="15" x14ac:dyDescent="0.2">
      <c r="A1343" s="40"/>
      <c r="B1343" s="74" t="s">
        <v>19</v>
      </c>
      <c r="C1343" s="41" t="s">
        <v>176</v>
      </c>
      <c r="D1343" s="75">
        <v>1</v>
      </c>
      <c r="E1343" s="76" t="s">
        <v>4</v>
      </c>
      <c r="F1343" s="42" t="s">
        <v>23</v>
      </c>
      <c r="G1343" s="43"/>
      <c r="H1343" s="44">
        <f t="shared" si="797"/>
        <v>0</v>
      </c>
      <c r="I1343" s="112" t="s">
        <v>23</v>
      </c>
      <c r="J1343" s="113">
        <f t="shared" si="798"/>
        <v>0</v>
      </c>
      <c r="K1343" s="114">
        <f t="shared" si="799"/>
        <v>0</v>
      </c>
    </row>
    <row r="1344" spans="1:11" ht="15" x14ac:dyDescent="0.2">
      <c r="A1344" s="40"/>
      <c r="B1344" s="74" t="s">
        <v>20</v>
      </c>
      <c r="C1344" s="41" t="s">
        <v>177</v>
      </c>
      <c r="D1344" s="75">
        <v>1</v>
      </c>
      <c r="E1344" s="76" t="s">
        <v>4</v>
      </c>
      <c r="F1344" s="42" t="s">
        <v>23</v>
      </c>
      <c r="G1344" s="43"/>
      <c r="H1344" s="44">
        <f t="shared" si="797"/>
        <v>0</v>
      </c>
      <c r="I1344" s="112" t="s">
        <v>23</v>
      </c>
      <c r="J1344" s="113">
        <f t="shared" si="798"/>
        <v>0</v>
      </c>
      <c r="K1344" s="114">
        <f t="shared" si="799"/>
        <v>0</v>
      </c>
    </row>
    <row r="1345" spans="1:11" ht="15" x14ac:dyDescent="0.2">
      <c r="A1345" s="40"/>
      <c r="B1345" s="74" t="s">
        <v>21</v>
      </c>
      <c r="C1345" s="41" t="s">
        <v>178</v>
      </c>
      <c r="D1345" s="75">
        <v>1</v>
      </c>
      <c r="E1345" s="76" t="s">
        <v>4</v>
      </c>
      <c r="F1345" s="42" t="s">
        <v>23</v>
      </c>
      <c r="G1345" s="43"/>
      <c r="H1345" s="44">
        <f t="shared" si="797"/>
        <v>0</v>
      </c>
      <c r="I1345" s="112" t="s">
        <v>23</v>
      </c>
      <c r="J1345" s="113">
        <f t="shared" si="798"/>
        <v>0</v>
      </c>
      <c r="K1345" s="114">
        <f t="shared" si="799"/>
        <v>0</v>
      </c>
    </row>
    <row r="1346" spans="1:11" ht="15" x14ac:dyDescent="0.2">
      <c r="A1346" s="40"/>
      <c r="B1346" s="74" t="s">
        <v>22</v>
      </c>
      <c r="C1346" s="41" t="s">
        <v>179</v>
      </c>
      <c r="D1346" s="75">
        <v>1</v>
      </c>
      <c r="E1346" s="76" t="s">
        <v>4</v>
      </c>
      <c r="F1346" s="62"/>
      <c r="G1346" s="43"/>
      <c r="H1346" s="44">
        <f t="shared" si="797"/>
        <v>0</v>
      </c>
      <c r="I1346" s="113">
        <f t="shared" ref="I1346" si="800">TRUNC(F1346*(1+$K$4),2)</f>
        <v>0</v>
      </c>
      <c r="J1346" s="113">
        <f t="shared" si="798"/>
        <v>0</v>
      </c>
      <c r="K1346" s="114">
        <f t="shared" si="799"/>
        <v>0</v>
      </c>
    </row>
    <row r="1347" spans="1:11" ht="15" x14ac:dyDescent="0.2">
      <c r="A1347" s="40"/>
      <c r="B1347" s="74" t="s">
        <v>173</v>
      </c>
      <c r="C1347" s="41" t="s">
        <v>180</v>
      </c>
      <c r="D1347" s="75">
        <v>1</v>
      </c>
      <c r="E1347" s="76" t="s">
        <v>4</v>
      </c>
      <c r="F1347" s="42" t="s">
        <v>23</v>
      </c>
      <c r="G1347" s="43"/>
      <c r="H1347" s="44">
        <f t="shared" si="797"/>
        <v>0</v>
      </c>
      <c r="I1347" s="112" t="s">
        <v>23</v>
      </c>
      <c r="J1347" s="113">
        <f>TRUNC(G1347*(1+$K$4),2)</f>
        <v>0</v>
      </c>
      <c r="K1347" s="114">
        <f t="shared" si="799"/>
        <v>0</v>
      </c>
    </row>
    <row r="1348" spans="1:11" ht="15" x14ac:dyDescent="0.2">
      <c r="A1348" s="40"/>
      <c r="B1348" s="74" t="s">
        <v>40</v>
      </c>
      <c r="C1348" s="41" t="s">
        <v>250</v>
      </c>
      <c r="D1348" s="75">
        <v>2</v>
      </c>
      <c r="E1348" s="76" t="s">
        <v>4</v>
      </c>
      <c r="F1348" s="62"/>
      <c r="G1348" s="43"/>
      <c r="H1348" s="44">
        <f t="shared" si="797"/>
        <v>0</v>
      </c>
      <c r="I1348" s="113">
        <f t="shared" ref="I1348" si="801">TRUNC(F1348*(1+$K$4),2)</f>
        <v>0</v>
      </c>
      <c r="J1348" s="113">
        <f t="shared" ref="J1348" si="802">TRUNC(G1348*(1+$K$4),2)</f>
        <v>0</v>
      </c>
      <c r="K1348" s="114">
        <f t="shared" si="799"/>
        <v>0</v>
      </c>
    </row>
    <row r="1349" spans="1:11" ht="15" x14ac:dyDescent="0.2">
      <c r="A1349" s="40"/>
      <c r="B1349" s="74" t="s">
        <v>41</v>
      </c>
      <c r="C1349" s="41" t="s">
        <v>46</v>
      </c>
      <c r="D1349" s="75">
        <v>68</v>
      </c>
      <c r="E1349" s="76" t="s">
        <v>36</v>
      </c>
      <c r="F1349" s="43"/>
      <c r="G1349" s="43"/>
      <c r="H1349" s="44">
        <f t="shared" si="797"/>
        <v>0</v>
      </c>
      <c r="I1349" s="113">
        <f t="shared" ref="I1349:I1350" si="803">TRUNC(F1349*(1+$K$4),2)</f>
        <v>0</v>
      </c>
      <c r="J1349" s="113">
        <f t="shared" ref="J1349:J1350" si="804">TRUNC(G1349*(1+$K$4),2)</f>
        <v>0</v>
      </c>
      <c r="K1349" s="114">
        <f t="shared" si="799"/>
        <v>0</v>
      </c>
    </row>
    <row r="1350" spans="1:11" ht="15" x14ac:dyDescent="0.2">
      <c r="A1350" s="45"/>
      <c r="B1350" s="46" t="s">
        <v>251</v>
      </c>
      <c r="C1350" s="47" t="s">
        <v>47</v>
      </c>
      <c r="D1350" s="48">
        <v>68</v>
      </c>
      <c r="E1350" s="49" t="s">
        <v>36</v>
      </c>
      <c r="F1350" s="50"/>
      <c r="G1350" s="50"/>
      <c r="H1350" s="44">
        <f t="shared" si="797"/>
        <v>0</v>
      </c>
      <c r="I1350" s="113">
        <f t="shared" si="803"/>
        <v>0</v>
      </c>
      <c r="J1350" s="113">
        <f t="shared" si="804"/>
        <v>0</v>
      </c>
      <c r="K1350" s="114">
        <f t="shared" si="799"/>
        <v>0</v>
      </c>
    </row>
    <row r="1351" spans="1:11" ht="15" x14ac:dyDescent="0.2">
      <c r="A1351" s="21"/>
      <c r="B1351" s="22"/>
      <c r="C1351" s="51" t="s">
        <v>42</v>
      </c>
      <c r="D1351" s="52"/>
      <c r="E1351" s="51"/>
      <c r="F1351" s="53">
        <f>SUMPRODUCT(D1332:D1350,F1332:F1350)</f>
        <v>0</v>
      </c>
      <c r="G1351" s="53">
        <f>SUMPRODUCT(D1332:D1350,G1332:G1350)</f>
        <v>0</v>
      </c>
      <c r="H1351" s="54">
        <f>SUM(H1332:H1350)</f>
        <v>0</v>
      </c>
      <c r="I1351" s="53">
        <f>SUMPRODUCT(I1332:I1350,D1332:D1350)</f>
        <v>0</v>
      </c>
      <c r="J1351" s="53">
        <f>SUMPRODUCT(J1332:J1350,D1332:D1350)</f>
        <v>0</v>
      </c>
      <c r="K1351" s="54">
        <f>SUM(K1332:K1350)</f>
        <v>0</v>
      </c>
    </row>
    <row r="1352" spans="1:11" ht="15" x14ac:dyDescent="0.2">
      <c r="A1352" s="56"/>
      <c r="B1352" s="24" t="s">
        <v>43</v>
      </c>
      <c r="C1352" s="25" t="s">
        <v>155</v>
      </c>
      <c r="D1352" s="26"/>
      <c r="E1352" s="25"/>
      <c r="F1352" s="27"/>
      <c r="G1352" s="57"/>
      <c r="H1352" s="58"/>
      <c r="I1352" s="59"/>
      <c r="J1352" s="60"/>
      <c r="K1352" s="61"/>
    </row>
    <row r="1353" spans="1:11" ht="75" x14ac:dyDescent="0.2">
      <c r="A1353" s="33"/>
      <c r="B1353" s="74">
        <v>1</v>
      </c>
      <c r="C1353" s="41" t="s">
        <v>245</v>
      </c>
      <c r="D1353" s="75">
        <v>12</v>
      </c>
      <c r="E1353" s="76" t="s">
        <v>36</v>
      </c>
      <c r="F1353" s="43"/>
      <c r="G1353" s="43"/>
      <c r="H1353" s="44">
        <f t="shared" ref="H1353" si="805">SUM(F1353,G1353)*D1353</f>
        <v>0</v>
      </c>
      <c r="I1353" s="113">
        <f t="shared" ref="I1353" si="806">TRUNC(F1353*(1+$K$4),2)</f>
        <v>0</v>
      </c>
      <c r="J1353" s="113">
        <f t="shared" ref="J1353" si="807">TRUNC(G1353*(1+$K$4),2)</f>
        <v>0</v>
      </c>
      <c r="K1353" s="114">
        <f t="shared" ref="K1353" si="808">SUM(I1353:J1353)*D1353</f>
        <v>0</v>
      </c>
    </row>
    <row r="1354" spans="1:11" ht="15" x14ac:dyDescent="0.2">
      <c r="A1354" s="21"/>
      <c r="B1354" s="22"/>
      <c r="C1354" s="51" t="s">
        <v>168</v>
      </c>
      <c r="D1354" s="52"/>
      <c r="E1354" s="51"/>
      <c r="F1354" s="53" t="e">
        <f>SUMPRODUCT(D1353,F1353)</f>
        <v>#VALUE!</v>
      </c>
      <c r="G1354" s="53" t="e">
        <f>SUMPRODUCT(D1353,G1353)</f>
        <v>#VALUE!</v>
      </c>
      <c r="H1354" s="54">
        <f>H1353</f>
        <v>0</v>
      </c>
      <c r="I1354" s="53">
        <f>SUMPRODUCT(D1353,I1353)</f>
        <v>0</v>
      </c>
      <c r="J1354" s="53">
        <f>SUMPRODUCT(D1353,J1353)</f>
        <v>0</v>
      </c>
      <c r="K1354" s="54">
        <f>K1353</f>
        <v>0</v>
      </c>
    </row>
    <row r="1355" spans="1:11" ht="15" x14ac:dyDescent="0.2">
      <c r="A1355" s="56"/>
      <c r="B1355" s="24" t="s">
        <v>44</v>
      </c>
      <c r="C1355" s="25" t="s">
        <v>156</v>
      </c>
      <c r="D1355" s="26"/>
      <c r="E1355" s="25"/>
      <c r="F1355" s="27"/>
      <c r="G1355" s="57"/>
      <c r="H1355" s="58"/>
      <c r="I1355" s="59"/>
      <c r="J1355" s="60"/>
      <c r="K1355" s="61"/>
    </row>
    <row r="1356" spans="1:11" ht="15" x14ac:dyDescent="0.2">
      <c r="A1356" s="33"/>
      <c r="B1356" s="34">
        <v>1</v>
      </c>
      <c r="C1356" s="35" t="s">
        <v>157</v>
      </c>
      <c r="D1356" s="36"/>
      <c r="E1356" s="35"/>
      <c r="F1356" s="37"/>
      <c r="G1356" s="37"/>
      <c r="H1356" s="38"/>
      <c r="I1356" s="55"/>
      <c r="J1356" s="37"/>
      <c r="K1356" s="38"/>
    </row>
    <row r="1357" spans="1:11" ht="30" x14ac:dyDescent="0.2">
      <c r="A1357" s="40"/>
      <c r="B1357" s="74" t="s">
        <v>10</v>
      </c>
      <c r="C1357" s="41" t="s">
        <v>158</v>
      </c>
      <c r="D1357" s="75"/>
      <c r="E1357" s="76"/>
      <c r="F1357" s="42"/>
      <c r="G1357" s="111"/>
      <c r="H1357" s="44"/>
      <c r="I1357" s="112"/>
      <c r="J1357" s="113"/>
      <c r="K1357" s="114"/>
    </row>
    <row r="1358" spans="1:11" ht="15" x14ac:dyDescent="0.2">
      <c r="A1358" s="40"/>
      <c r="B1358" s="74" t="s">
        <v>45</v>
      </c>
      <c r="C1358" s="41" t="s">
        <v>184</v>
      </c>
      <c r="D1358" s="75">
        <v>126</v>
      </c>
      <c r="E1358" s="76" t="s">
        <v>13</v>
      </c>
      <c r="F1358" s="62"/>
      <c r="G1358" s="43"/>
      <c r="H1358" s="44">
        <f t="shared" ref="H1358:H1367" si="809">SUM(F1358,G1358)*D1358</f>
        <v>0</v>
      </c>
      <c r="I1358" s="112">
        <f t="shared" ref="I1358:I1367" si="810">TRUNC(F1358*(1+$K$4),2)</f>
        <v>0</v>
      </c>
      <c r="J1358" s="113">
        <f t="shared" ref="J1358:J1367" si="811">TRUNC(G1358*(1+$K$4),2)</f>
        <v>0</v>
      </c>
      <c r="K1358" s="114">
        <f t="shared" ref="K1358:K1367" si="812">SUM(I1358:J1358)*D1358</f>
        <v>0</v>
      </c>
    </row>
    <row r="1359" spans="1:11" ht="45" x14ac:dyDescent="0.2">
      <c r="A1359" s="40"/>
      <c r="B1359" s="74" t="s">
        <v>11</v>
      </c>
      <c r="C1359" s="41" t="s">
        <v>167</v>
      </c>
      <c r="D1359" s="75">
        <v>1</v>
      </c>
      <c r="E1359" s="76" t="s">
        <v>4</v>
      </c>
      <c r="F1359" s="62"/>
      <c r="G1359" s="43"/>
      <c r="H1359" s="44">
        <f t="shared" si="809"/>
        <v>0</v>
      </c>
      <c r="I1359" s="112">
        <f t="shared" si="810"/>
        <v>0</v>
      </c>
      <c r="J1359" s="113">
        <f t="shared" si="811"/>
        <v>0</v>
      </c>
      <c r="K1359" s="114">
        <f t="shared" si="812"/>
        <v>0</v>
      </c>
    </row>
    <row r="1360" spans="1:11" ht="15" x14ac:dyDescent="0.2">
      <c r="A1360" s="40"/>
      <c r="B1360" s="74" t="s">
        <v>24</v>
      </c>
      <c r="C1360" s="41" t="s">
        <v>210</v>
      </c>
      <c r="D1360" s="75">
        <v>82</v>
      </c>
      <c r="E1360" s="76" t="s">
        <v>13</v>
      </c>
      <c r="F1360" s="43"/>
      <c r="G1360" s="43"/>
      <c r="H1360" s="44">
        <f t="shared" si="809"/>
        <v>0</v>
      </c>
      <c r="I1360" s="112">
        <f t="shared" si="810"/>
        <v>0</v>
      </c>
      <c r="J1360" s="113">
        <f t="shared" si="811"/>
        <v>0</v>
      </c>
      <c r="K1360" s="114">
        <f t="shared" si="812"/>
        <v>0</v>
      </c>
    </row>
    <row r="1361" spans="1:11" ht="15" x14ac:dyDescent="0.2">
      <c r="A1361" s="40"/>
      <c r="B1361" s="74" t="s">
        <v>26</v>
      </c>
      <c r="C1361" s="41" t="s">
        <v>185</v>
      </c>
      <c r="D1361" s="75">
        <v>8</v>
      </c>
      <c r="E1361" s="76" t="s">
        <v>4</v>
      </c>
      <c r="F1361" s="62"/>
      <c r="G1361" s="43"/>
      <c r="H1361" s="44">
        <f t="shared" si="809"/>
        <v>0</v>
      </c>
      <c r="I1361" s="112">
        <f t="shared" si="810"/>
        <v>0</v>
      </c>
      <c r="J1361" s="113">
        <f t="shared" si="811"/>
        <v>0</v>
      </c>
      <c r="K1361" s="114">
        <f t="shared" si="812"/>
        <v>0</v>
      </c>
    </row>
    <row r="1362" spans="1:11" ht="15" x14ac:dyDescent="0.2">
      <c r="A1362" s="40"/>
      <c r="B1362" s="74" t="s">
        <v>25</v>
      </c>
      <c r="C1362" s="41" t="s">
        <v>159</v>
      </c>
      <c r="D1362" s="75">
        <v>1</v>
      </c>
      <c r="E1362" s="76" t="s">
        <v>4</v>
      </c>
      <c r="F1362" s="62"/>
      <c r="G1362" s="43"/>
      <c r="H1362" s="44">
        <f t="shared" si="809"/>
        <v>0</v>
      </c>
      <c r="I1362" s="112">
        <f t="shared" si="810"/>
        <v>0</v>
      </c>
      <c r="J1362" s="113">
        <f t="shared" si="811"/>
        <v>0</v>
      </c>
      <c r="K1362" s="114">
        <f t="shared" si="812"/>
        <v>0</v>
      </c>
    </row>
    <row r="1363" spans="1:11" ht="30" x14ac:dyDescent="0.2">
      <c r="A1363" s="40"/>
      <c r="B1363" s="74" t="s">
        <v>27</v>
      </c>
      <c r="C1363" s="41" t="s">
        <v>160</v>
      </c>
      <c r="D1363" s="75">
        <v>1</v>
      </c>
      <c r="E1363" s="76" t="s">
        <v>169</v>
      </c>
      <c r="F1363" s="62"/>
      <c r="G1363" s="43"/>
      <c r="H1363" s="44">
        <f t="shared" si="809"/>
        <v>0</v>
      </c>
      <c r="I1363" s="112">
        <f t="shared" si="810"/>
        <v>0</v>
      </c>
      <c r="J1363" s="113">
        <f t="shared" si="811"/>
        <v>0</v>
      </c>
      <c r="K1363" s="114">
        <f t="shared" si="812"/>
        <v>0</v>
      </c>
    </row>
    <row r="1364" spans="1:11" ht="30" x14ac:dyDescent="0.2">
      <c r="A1364" s="40"/>
      <c r="B1364" s="74" t="s">
        <v>29</v>
      </c>
      <c r="C1364" s="41" t="s">
        <v>161</v>
      </c>
      <c r="D1364" s="75">
        <v>29</v>
      </c>
      <c r="E1364" s="76" t="s">
        <v>13</v>
      </c>
      <c r="F1364" s="62"/>
      <c r="G1364" s="43"/>
      <c r="H1364" s="44">
        <f t="shared" si="809"/>
        <v>0</v>
      </c>
      <c r="I1364" s="112">
        <f t="shared" si="810"/>
        <v>0</v>
      </c>
      <c r="J1364" s="113">
        <f t="shared" si="811"/>
        <v>0</v>
      </c>
      <c r="K1364" s="114">
        <f t="shared" si="812"/>
        <v>0</v>
      </c>
    </row>
    <row r="1365" spans="1:11" ht="75" x14ac:dyDescent="0.2">
      <c r="A1365" s="40"/>
      <c r="B1365" s="74" t="s">
        <v>30</v>
      </c>
      <c r="C1365" s="41" t="s">
        <v>162</v>
      </c>
      <c r="D1365" s="75">
        <v>37</v>
      </c>
      <c r="E1365" s="76" t="s">
        <v>13</v>
      </c>
      <c r="F1365" s="62"/>
      <c r="G1365" s="43"/>
      <c r="H1365" s="44">
        <f t="shared" si="809"/>
        <v>0</v>
      </c>
      <c r="I1365" s="112">
        <f t="shared" si="810"/>
        <v>0</v>
      </c>
      <c r="J1365" s="113">
        <f t="shared" si="811"/>
        <v>0</v>
      </c>
      <c r="K1365" s="114">
        <f t="shared" si="812"/>
        <v>0</v>
      </c>
    </row>
    <row r="1366" spans="1:11" ht="30" x14ac:dyDescent="0.2">
      <c r="A1366" s="40"/>
      <c r="B1366" s="74" t="s">
        <v>31</v>
      </c>
      <c r="C1366" s="41" t="s">
        <v>211</v>
      </c>
      <c r="D1366" s="75">
        <v>1</v>
      </c>
      <c r="E1366" s="76" t="s">
        <v>169</v>
      </c>
      <c r="F1366" s="43"/>
      <c r="G1366" s="43"/>
      <c r="H1366" s="44">
        <f t="shared" si="809"/>
        <v>0</v>
      </c>
      <c r="I1366" s="112">
        <f t="shared" si="810"/>
        <v>0</v>
      </c>
      <c r="J1366" s="113">
        <f t="shared" si="811"/>
        <v>0</v>
      </c>
      <c r="K1366" s="114">
        <f t="shared" si="812"/>
        <v>0</v>
      </c>
    </row>
    <row r="1367" spans="1:11" ht="15" x14ac:dyDescent="0.2">
      <c r="A1367" s="40"/>
      <c r="B1367" s="74" t="s">
        <v>28</v>
      </c>
      <c r="C1367" s="41" t="s">
        <v>163</v>
      </c>
      <c r="D1367" s="75">
        <v>1</v>
      </c>
      <c r="E1367" s="76" t="s">
        <v>4</v>
      </c>
      <c r="F1367" s="43"/>
      <c r="G1367" s="43"/>
      <c r="H1367" s="44">
        <f t="shared" si="809"/>
        <v>0</v>
      </c>
      <c r="I1367" s="112">
        <f t="shared" si="810"/>
        <v>0</v>
      </c>
      <c r="J1367" s="113">
        <f t="shared" si="811"/>
        <v>0</v>
      </c>
      <c r="K1367" s="114">
        <f t="shared" si="812"/>
        <v>0</v>
      </c>
    </row>
    <row r="1368" spans="1:11" ht="15.75" thickBot="1" x14ac:dyDescent="0.25">
      <c r="A1368" s="63"/>
      <c r="B1368" s="64"/>
      <c r="C1368" s="65" t="s">
        <v>49</v>
      </c>
      <c r="D1368" s="66"/>
      <c r="E1368" s="65"/>
      <c r="F1368" s="67">
        <f>SUMPRODUCT(D1358:D1367,F1358:F1367)</f>
        <v>0</v>
      </c>
      <c r="G1368" s="67">
        <f>SUMPRODUCT(D1358:D1367,G1358:G1367)</f>
        <v>0</v>
      </c>
      <c r="H1368" s="68">
        <f>SUM(H1358:H1367)</f>
        <v>0</v>
      </c>
      <c r="I1368" s="67">
        <f>SUMPRODUCT(D1358:D1367,I1358:I1367)</f>
        <v>0</v>
      </c>
      <c r="J1368" s="67">
        <f>SUMPRODUCT(D1358:D1367,J1358:J1367)</f>
        <v>0</v>
      </c>
      <c r="K1368" s="68">
        <f>SUM(K1358:K1367)</f>
        <v>0</v>
      </c>
    </row>
    <row r="1369" spans="1:11" ht="15.75" thickBot="1" x14ac:dyDescent="0.25">
      <c r="A1369" s="85"/>
      <c r="B1369" s="86"/>
      <c r="C1369" s="87" t="s">
        <v>139</v>
      </c>
      <c r="D1369" s="88"/>
      <c r="E1369" s="87"/>
      <c r="F1369" s="89" t="e">
        <f>F1368+F1354+F1351</f>
        <v>#VALUE!</v>
      </c>
      <c r="G1369" s="89" t="e">
        <f t="shared" ref="G1369:K1369" si="813">G1368+G1354+G1351</f>
        <v>#VALUE!</v>
      </c>
      <c r="H1369" s="89">
        <f t="shared" si="813"/>
        <v>0</v>
      </c>
      <c r="I1369" s="89">
        <f t="shared" si="813"/>
        <v>0</v>
      </c>
      <c r="J1369" s="89">
        <f t="shared" si="813"/>
        <v>0</v>
      </c>
      <c r="K1369" s="89">
        <f t="shared" si="813"/>
        <v>0</v>
      </c>
    </row>
    <row r="1370" spans="1:11" ht="15" x14ac:dyDescent="0.2">
      <c r="A1370" s="81"/>
      <c r="B1370" s="82"/>
      <c r="C1370" s="134" t="s">
        <v>140</v>
      </c>
      <c r="D1370" s="134"/>
      <c r="E1370" s="134"/>
      <c r="F1370" s="134"/>
      <c r="G1370" s="134"/>
      <c r="H1370" s="135"/>
      <c r="I1370" s="83"/>
      <c r="J1370" s="83"/>
      <c r="K1370" s="84"/>
    </row>
    <row r="1371" spans="1:11" ht="15" x14ac:dyDescent="0.2">
      <c r="A1371" s="23"/>
      <c r="B1371" s="24" t="s">
        <v>33</v>
      </c>
      <c r="C1371" s="25" t="s">
        <v>48</v>
      </c>
      <c r="D1371" s="26"/>
      <c r="E1371" s="25"/>
      <c r="F1371" s="27"/>
      <c r="G1371" s="28"/>
      <c r="H1371" s="29"/>
      <c r="I1371" s="30"/>
      <c r="J1371" s="31"/>
      <c r="K1371" s="32"/>
    </row>
    <row r="1372" spans="1:11" ht="15" x14ac:dyDescent="0.2">
      <c r="A1372" s="33"/>
      <c r="B1372" s="34" t="s">
        <v>34</v>
      </c>
      <c r="C1372" s="35" t="s">
        <v>35</v>
      </c>
      <c r="D1372" s="36"/>
      <c r="E1372" s="35"/>
      <c r="F1372" s="37"/>
      <c r="G1372" s="37"/>
      <c r="H1372" s="38"/>
      <c r="I1372" s="39"/>
      <c r="J1372" s="37"/>
      <c r="K1372" s="38"/>
    </row>
    <row r="1373" spans="1:11" ht="15" x14ac:dyDescent="0.2">
      <c r="A1373" s="40"/>
      <c r="B1373" s="74" t="s">
        <v>10</v>
      </c>
      <c r="C1373" s="41" t="s">
        <v>149</v>
      </c>
      <c r="D1373" s="75">
        <v>1</v>
      </c>
      <c r="E1373" s="76" t="s">
        <v>4</v>
      </c>
      <c r="F1373" s="42" t="s">
        <v>23</v>
      </c>
      <c r="G1373" s="43"/>
      <c r="H1373" s="44">
        <f t="shared" ref="H1373:H1374" si="814">SUM(F1373,G1373)*D1373</f>
        <v>0</v>
      </c>
      <c r="I1373" s="112" t="s">
        <v>23</v>
      </c>
      <c r="J1373" s="113">
        <f>TRUNC(G1373*(1+$K$4),2)</f>
        <v>0</v>
      </c>
      <c r="K1373" s="114">
        <f t="shared" ref="K1373:K1374" si="815">SUM(I1373:J1373)*D1373</f>
        <v>0</v>
      </c>
    </row>
    <row r="1374" spans="1:11" ht="45" x14ac:dyDescent="0.2">
      <c r="A1374" s="40"/>
      <c r="B1374" s="74" t="s">
        <v>11</v>
      </c>
      <c r="C1374" s="41" t="s">
        <v>207</v>
      </c>
      <c r="D1374" s="75">
        <v>5</v>
      </c>
      <c r="E1374" s="76" t="s">
        <v>37</v>
      </c>
      <c r="F1374" s="42" t="s">
        <v>23</v>
      </c>
      <c r="G1374" s="43"/>
      <c r="H1374" s="44">
        <f t="shared" si="814"/>
        <v>0</v>
      </c>
      <c r="I1374" s="112" t="s">
        <v>23</v>
      </c>
      <c r="J1374" s="113">
        <f t="shared" ref="J1374" si="816">TRUNC(G1374*(1+$K$4),2)</f>
        <v>0</v>
      </c>
      <c r="K1374" s="114">
        <f t="shared" si="815"/>
        <v>0</v>
      </c>
    </row>
    <row r="1375" spans="1:11" ht="15" x14ac:dyDescent="0.2">
      <c r="A1375" s="40"/>
      <c r="B1375" s="34" t="s">
        <v>38</v>
      </c>
      <c r="C1375" s="35" t="s">
        <v>172</v>
      </c>
      <c r="D1375" s="75"/>
      <c r="E1375" s="76"/>
      <c r="F1375" s="42"/>
      <c r="G1375" s="111"/>
      <c r="H1375" s="44"/>
      <c r="I1375" s="113"/>
      <c r="J1375" s="113"/>
      <c r="K1375" s="114"/>
    </row>
    <row r="1376" spans="1:11" ht="15" x14ac:dyDescent="0.2">
      <c r="A1376" s="40"/>
      <c r="B1376" s="74" t="s">
        <v>12</v>
      </c>
      <c r="C1376" s="41" t="s">
        <v>175</v>
      </c>
      <c r="D1376" s="75">
        <v>1</v>
      </c>
      <c r="E1376" s="76" t="s">
        <v>4</v>
      </c>
      <c r="F1376" s="42" t="s">
        <v>23</v>
      </c>
      <c r="G1376" s="43"/>
      <c r="H1376" s="44">
        <f t="shared" ref="H1376:H1384" si="817">SUM(F1376,G1376)*D1376</f>
        <v>0</v>
      </c>
      <c r="I1376" s="112" t="s">
        <v>23</v>
      </c>
      <c r="J1376" s="113">
        <f t="shared" ref="J1376:J1380" si="818">TRUNC(G1376*(1+$K$4),2)</f>
        <v>0</v>
      </c>
      <c r="K1376" s="114">
        <f t="shared" ref="K1376:K1384" si="819">SUM(I1376:J1376)*D1376</f>
        <v>0</v>
      </c>
    </row>
    <row r="1377" spans="1:11" ht="15" x14ac:dyDescent="0.2">
      <c r="A1377" s="40"/>
      <c r="B1377" s="74" t="s">
        <v>14</v>
      </c>
      <c r="C1377" s="41" t="s">
        <v>176</v>
      </c>
      <c r="D1377" s="75">
        <v>1</v>
      </c>
      <c r="E1377" s="76" t="s">
        <v>4</v>
      </c>
      <c r="F1377" s="42" t="s">
        <v>23</v>
      </c>
      <c r="G1377" s="43"/>
      <c r="H1377" s="44">
        <f t="shared" si="817"/>
        <v>0</v>
      </c>
      <c r="I1377" s="112" t="s">
        <v>23</v>
      </c>
      <c r="J1377" s="113">
        <f t="shared" si="818"/>
        <v>0</v>
      </c>
      <c r="K1377" s="114">
        <f t="shared" si="819"/>
        <v>0</v>
      </c>
    </row>
    <row r="1378" spans="1:11" ht="15" x14ac:dyDescent="0.2">
      <c r="A1378" s="40"/>
      <c r="B1378" s="74" t="s">
        <v>15</v>
      </c>
      <c r="C1378" s="41" t="s">
        <v>177</v>
      </c>
      <c r="D1378" s="75">
        <v>1</v>
      </c>
      <c r="E1378" s="76" t="s">
        <v>4</v>
      </c>
      <c r="F1378" s="42" t="s">
        <v>23</v>
      </c>
      <c r="G1378" s="43"/>
      <c r="H1378" s="44">
        <f t="shared" si="817"/>
        <v>0</v>
      </c>
      <c r="I1378" s="112" t="s">
        <v>23</v>
      </c>
      <c r="J1378" s="113">
        <f t="shared" si="818"/>
        <v>0</v>
      </c>
      <c r="K1378" s="114">
        <f t="shared" si="819"/>
        <v>0</v>
      </c>
    </row>
    <row r="1379" spans="1:11" ht="15" x14ac:dyDescent="0.2">
      <c r="A1379" s="40"/>
      <c r="B1379" s="74" t="s">
        <v>16</v>
      </c>
      <c r="C1379" s="41" t="s">
        <v>178</v>
      </c>
      <c r="D1379" s="75">
        <v>1</v>
      </c>
      <c r="E1379" s="76" t="s">
        <v>4</v>
      </c>
      <c r="F1379" s="42" t="s">
        <v>23</v>
      </c>
      <c r="G1379" s="43"/>
      <c r="H1379" s="44">
        <f t="shared" si="817"/>
        <v>0</v>
      </c>
      <c r="I1379" s="112" t="s">
        <v>23</v>
      </c>
      <c r="J1379" s="113">
        <f t="shared" si="818"/>
        <v>0</v>
      </c>
      <c r="K1379" s="114">
        <f t="shared" si="819"/>
        <v>0</v>
      </c>
    </row>
    <row r="1380" spans="1:11" ht="15" x14ac:dyDescent="0.2">
      <c r="A1380" s="40"/>
      <c r="B1380" s="74" t="s">
        <v>17</v>
      </c>
      <c r="C1380" s="41" t="s">
        <v>179</v>
      </c>
      <c r="D1380" s="75">
        <v>1</v>
      </c>
      <c r="E1380" s="76" t="s">
        <v>4</v>
      </c>
      <c r="F1380" s="62"/>
      <c r="G1380" s="43"/>
      <c r="H1380" s="44">
        <f t="shared" si="817"/>
        <v>0</v>
      </c>
      <c r="I1380" s="113">
        <f t="shared" ref="I1380" si="820">TRUNC(F1380*(1+$K$4),2)</f>
        <v>0</v>
      </c>
      <c r="J1380" s="113">
        <f t="shared" si="818"/>
        <v>0</v>
      </c>
      <c r="K1380" s="114">
        <f t="shared" si="819"/>
        <v>0</v>
      </c>
    </row>
    <row r="1381" spans="1:11" ht="15" x14ac:dyDescent="0.2">
      <c r="A1381" s="40"/>
      <c r="B1381" s="74" t="s">
        <v>32</v>
      </c>
      <c r="C1381" s="41" t="s">
        <v>180</v>
      </c>
      <c r="D1381" s="75">
        <v>1</v>
      </c>
      <c r="E1381" s="76" t="s">
        <v>4</v>
      </c>
      <c r="F1381" s="42" t="s">
        <v>23</v>
      </c>
      <c r="G1381" s="43"/>
      <c r="H1381" s="44">
        <f t="shared" si="817"/>
        <v>0</v>
      </c>
      <c r="I1381" s="112" t="s">
        <v>23</v>
      </c>
      <c r="J1381" s="113">
        <f>TRUNC(G1381*(1+$K$4),2)</f>
        <v>0</v>
      </c>
      <c r="K1381" s="114">
        <f t="shared" si="819"/>
        <v>0</v>
      </c>
    </row>
    <row r="1382" spans="1:11" ht="15" x14ac:dyDescent="0.2">
      <c r="A1382" s="40"/>
      <c r="B1382" s="74" t="s">
        <v>39</v>
      </c>
      <c r="C1382" s="41" t="s">
        <v>250</v>
      </c>
      <c r="D1382" s="75">
        <v>2</v>
      </c>
      <c r="E1382" s="76" t="s">
        <v>4</v>
      </c>
      <c r="F1382" s="62"/>
      <c r="G1382" s="43"/>
      <c r="H1382" s="44">
        <f t="shared" si="817"/>
        <v>0</v>
      </c>
      <c r="I1382" s="113">
        <f t="shared" ref="I1382" si="821">TRUNC(F1382*(1+$K$4),2)</f>
        <v>0</v>
      </c>
      <c r="J1382" s="113">
        <f t="shared" ref="J1382" si="822">TRUNC(G1382*(1+$K$4),2)</f>
        <v>0</v>
      </c>
      <c r="K1382" s="114">
        <f t="shared" si="819"/>
        <v>0</v>
      </c>
    </row>
    <row r="1383" spans="1:11" ht="15" x14ac:dyDescent="0.2">
      <c r="A1383" s="40"/>
      <c r="B1383" s="74" t="s">
        <v>40</v>
      </c>
      <c r="C1383" s="41" t="s">
        <v>46</v>
      </c>
      <c r="D1383" s="75">
        <v>100</v>
      </c>
      <c r="E1383" s="76" t="s">
        <v>36</v>
      </c>
      <c r="F1383" s="43"/>
      <c r="G1383" s="43"/>
      <c r="H1383" s="44">
        <f t="shared" si="817"/>
        <v>0</v>
      </c>
      <c r="I1383" s="113">
        <f t="shared" ref="I1383:I1384" si="823">TRUNC(F1383*(1+$K$4),2)</f>
        <v>0</v>
      </c>
      <c r="J1383" s="113">
        <f t="shared" ref="J1383:J1384" si="824">TRUNC(G1383*(1+$K$4),2)</f>
        <v>0</v>
      </c>
      <c r="K1383" s="114">
        <f t="shared" si="819"/>
        <v>0</v>
      </c>
    </row>
    <row r="1384" spans="1:11" ht="15" x14ac:dyDescent="0.2">
      <c r="A1384" s="45"/>
      <c r="B1384" s="46" t="s">
        <v>41</v>
      </c>
      <c r="C1384" s="47" t="s">
        <v>47</v>
      </c>
      <c r="D1384" s="48">
        <v>100</v>
      </c>
      <c r="E1384" s="49" t="s">
        <v>36</v>
      </c>
      <c r="F1384" s="50"/>
      <c r="G1384" s="50"/>
      <c r="H1384" s="44">
        <f t="shared" si="817"/>
        <v>0</v>
      </c>
      <c r="I1384" s="113">
        <f t="shared" si="823"/>
        <v>0</v>
      </c>
      <c r="J1384" s="113">
        <f t="shared" si="824"/>
        <v>0</v>
      </c>
      <c r="K1384" s="114">
        <f t="shared" si="819"/>
        <v>0</v>
      </c>
    </row>
    <row r="1385" spans="1:11" ht="15" x14ac:dyDescent="0.2">
      <c r="A1385" s="21"/>
      <c r="B1385" s="22"/>
      <c r="C1385" s="51" t="s">
        <v>42</v>
      </c>
      <c r="D1385" s="52"/>
      <c r="E1385" s="51"/>
      <c r="F1385" s="53">
        <f>SUMPRODUCT(D1373:D1384,F1373:F1384)</f>
        <v>0</v>
      </c>
      <c r="G1385" s="53">
        <f>SUMPRODUCT(D1373:D1384,G1373:G1384)</f>
        <v>0</v>
      </c>
      <c r="H1385" s="54">
        <f>SUM(H1373:H1384)</f>
        <v>0</v>
      </c>
      <c r="I1385" s="53">
        <f>SUMPRODUCT(I1373:I1384,D1373:D1384)</f>
        <v>0</v>
      </c>
      <c r="J1385" s="53">
        <f>SUMPRODUCT(J1373:J1384,D1373:D1384)</f>
        <v>0</v>
      </c>
      <c r="K1385" s="54">
        <f>SUM(K1373:K1384)</f>
        <v>0</v>
      </c>
    </row>
    <row r="1386" spans="1:11" ht="15" x14ac:dyDescent="0.2">
      <c r="A1386" s="56"/>
      <c r="B1386" s="24" t="s">
        <v>43</v>
      </c>
      <c r="C1386" s="25" t="s">
        <v>155</v>
      </c>
      <c r="D1386" s="26"/>
      <c r="E1386" s="25"/>
      <c r="F1386" s="27"/>
      <c r="G1386" s="57"/>
      <c r="H1386" s="58"/>
      <c r="I1386" s="59"/>
      <c r="J1386" s="60"/>
      <c r="K1386" s="61"/>
    </row>
    <row r="1387" spans="1:11" ht="75" x14ac:dyDescent="0.2">
      <c r="A1387" s="33"/>
      <c r="B1387" s="74">
        <v>1</v>
      </c>
      <c r="C1387" s="41" t="s">
        <v>246</v>
      </c>
      <c r="D1387" s="75">
        <v>7</v>
      </c>
      <c r="E1387" s="76" t="s">
        <v>36</v>
      </c>
      <c r="F1387" s="43"/>
      <c r="G1387" s="43"/>
      <c r="H1387" s="44">
        <f t="shared" ref="H1387" si="825">SUM(F1387,G1387)*D1387</f>
        <v>0</v>
      </c>
      <c r="I1387" s="113">
        <f t="shared" ref="I1387" si="826">TRUNC(F1387*(1+$K$4),2)</f>
        <v>0</v>
      </c>
      <c r="J1387" s="113">
        <f t="shared" ref="J1387" si="827">TRUNC(G1387*(1+$K$4),2)</f>
        <v>0</v>
      </c>
      <c r="K1387" s="114">
        <f t="shared" ref="K1387" si="828">SUM(I1387:J1387)*D1387</f>
        <v>0</v>
      </c>
    </row>
    <row r="1388" spans="1:11" ht="15" x14ac:dyDescent="0.2">
      <c r="A1388" s="21"/>
      <c r="B1388" s="22"/>
      <c r="C1388" s="51" t="s">
        <v>168</v>
      </c>
      <c r="D1388" s="52"/>
      <c r="E1388" s="51"/>
      <c r="F1388" s="53" t="e">
        <f>SUMPRODUCT(D1387,F1387)</f>
        <v>#VALUE!</v>
      </c>
      <c r="G1388" s="53" t="e">
        <f>SUMPRODUCT(D1387,G1387)</f>
        <v>#VALUE!</v>
      </c>
      <c r="H1388" s="54">
        <f>H1387</f>
        <v>0</v>
      </c>
      <c r="I1388" s="53">
        <f>SUMPRODUCT(D1387,I1387)</f>
        <v>0</v>
      </c>
      <c r="J1388" s="53">
        <f>SUMPRODUCT(D1387,J1387)</f>
        <v>0</v>
      </c>
      <c r="K1388" s="54">
        <f>K1387</f>
        <v>0</v>
      </c>
    </row>
    <row r="1389" spans="1:11" ht="15" x14ac:dyDescent="0.2">
      <c r="A1389" s="56"/>
      <c r="B1389" s="24" t="s">
        <v>44</v>
      </c>
      <c r="C1389" s="25" t="s">
        <v>156</v>
      </c>
      <c r="D1389" s="26"/>
      <c r="E1389" s="25"/>
      <c r="F1389" s="27"/>
      <c r="G1389" s="57"/>
      <c r="H1389" s="58"/>
      <c r="I1389" s="59"/>
      <c r="J1389" s="60"/>
      <c r="K1389" s="61"/>
    </row>
    <row r="1390" spans="1:11" ht="15" x14ac:dyDescent="0.2">
      <c r="A1390" s="33"/>
      <c r="B1390" s="34">
        <v>1</v>
      </c>
      <c r="C1390" s="35" t="s">
        <v>157</v>
      </c>
      <c r="D1390" s="36"/>
      <c r="E1390" s="35"/>
      <c r="F1390" s="37"/>
      <c r="G1390" s="37"/>
      <c r="H1390" s="38"/>
      <c r="I1390" s="55"/>
      <c r="J1390" s="37"/>
      <c r="K1390" s="38"/>
    </row>
    <row r="1391" spans="1:11" ht="30" x14ac:dyDescent="0.2">
      <c r="A1391" s="40"/>
      <c r="B1391" s="74" t="s">
        <v>10</v>
      </c>
      <c r="C1391" s="41" t="s">
        <v>158</v>
      </c>
      <c r="D1391" s="75"/>
      <c r="E1391" s="76"/>
      <c r="F1391" s="42"/>
      <c r="G1391" s="111"/>
      <c r="H1391" s="44"/>
      <c r="I1391" s="112"/>
      <c r="J1391" s="113"/>
      <c r="K1391" s="114"/>
    </row>
    <row r="1392" spans="1:11" ht="15" x14ac:dyDescent="0.2">
      <c r="A1392" s="40"/>
      <c r="B1392" s="74" t="s">
        <v>45</v>
      </c>
      <c r="C1392" s="41" t="s">
        <v>184</v>
      </c>
      <c r="D1392" s="75">
        <v>187</v>
      </c>
      <c r="E1392" s="76" t="s">
        <v>13</v>
      </c>
      <c r="F1392" s="62"/>
      <c r="G1392" s="43"/>
      <c r="H1392" s="44">
        <f t="shared" ref="H1392:H1401" si="829">SUM(F1392,G1392)*D1392</f>
        <v>0</v>
      </c>
      <c r="I1392" s="112">
        <f t="shared" ref="I1392:I1401" si="830">TRUNC(F1392*(1+$K$4),2)</f>
        <v>0</v>
      </c>
      <c r="J1392" s="113">
        <f t="shared" ref="J1392:J1401" si="831">TRUNC(G1392*(1+$K$4),2)</f>
        <v>0</v>
      </c>
      <c r="K1392" s="114">
        <f t="shared" ref="K1392:K1401" si="832">SUM(I1392:J1392)*D1392</f>
        <v>0</v>
      </c>
    </row>
    <row r="1393" spans="1:11" ht="45" x14ac:dyDescent="0.2">
      <c r="A1393" s="40"/>
      <c r="B1393" s="74" t="s">
        <v>11</v>
      </c>
      <c r="C1393" s="41" t="s">
        <v>167</v>
      </c>
      <c r="D1393" s="75">
        <v>1</v>
      </c>
      <c r="E1393" s="76" t="s">
        <v>4</v>
      </c>
      <c r="F1393" s="62"/>
      <c r="G1393" s="43"/>
      <c r="H1393" s="44">
        <f t="shared" si="829"/>
        <v>0</v>
      </c>
      <c r="I1393" s="112">
        <f t="shared" si="830"/>
        <v>0</v>
      </c>
      <c r="J1393" s="113">
        <f t="shared" si="831"/>
        <v>0</v>
      </c>
      <c r="K1393" s="114">
        <f t="shared" si="832"/>
        <v>0</v>
      </c>
    </row>
    <row r="1394" spans="1:11" ht="15" x14ac:dyDescent="0.2">
      <c r="A1394" s="40"/>
      <c r="B1394" s="74" t="s">
        <v>24</v>
      </c>
      <c r="C1394" s="41" t="s">
        <v>210</v>
      </c>
      <c r="D1394" s="75">
        <v>73</v>
      </c>
      <c r="E1394" s="76" t="s">
        <v>13</v>
      </c>
      <c r="F1394" s="43"/>
      <c r="G1394" s="43"/>
      <c r="H1394" s="44">
        <f t="shared" si="829"/>
        <v>0</v>
      </c>
      <c r="I1394" s="112">
        <f t="shared" si="830"/>
        <v>0</v>
      </c>
      <c r="J1394" s="113">
        <f t="shared" si="831"/>
        <v>0</v>
      </c>
      <c r="K1394" s="114">
        <f t="shared" si="832"/>
        <v>0</v>
      </c>
    </row>
    <row r="1395" spans="1:11" ht="15" x14ac:dyDescent="0.2">
      <c r="A1395" s="40"/>
      <c r="B1395" s="74" t="s">
        <v>26</v>
      </c>
      <c r="C1395" s="41" t="s">
        <v>185</v>
      </c>
      <c r="D1395" s="75">
        <v>9</v>
      </c>
      <c r="E1395" s="76" t="s">
        <v>4</v>
      </c>
      <c r="F1395" s="62"/>
      <c r="G1395" s="43"/>
      <c r="H1395" s="44">
        <f t="shared" si="829"/>
        <v>0</v>
      </c>
      <c r="I1395" s="112">
        <f t="shared" si="830"/>
        <v>0</v>
      </c>
      <c r="J1395" s="113">
        <f t="shared" si="831"/>
        <v>0</v>
      </c>
      <c r="K1395" s="114">
        <f t="shared" si="832"/>
        <v>0</v>
      </c>
    </row>
    <row r="1396" spans="1:11" ht="15" x14ac:dyDescent="0.2">
      <c r="A1396" s="40"/>
      <c r="B1396" s="74" t="s">
        <v>25</v>
      </c>
      <c r="C1396" s="41" t="s">
        <v>159</v>
      </c>
      <c r="D1396" s="75">
        <v>1</v>
      </c>
      <c r="E1396" s="76" t="s">
        <v>4</v>
      </c>
      <c r="F1396" s="62"/>
      <c r="G1396" s="43"/>
      <c r="H1396" s="44">
        <f t="shared" si="829"/>
        <v>0</v>
      </c>
      <c r="I1396" s="112">
        <f t="shared" si="830"/>
        <v>0</v>
      </c>
      <c r="J1396" s="113">
        <f t="shared" si="831"/>
        <v>0</v>
      </c>
      <c r="K1396" s="114">
        <f t="shared" si="832"/>
        <v>0</v>
      </c>
    </row>
    <row r="1397" spans="1:11" ht="30" x14ac:dyDescent="0.2">
      <c r="A1397" s="40"/>
      <c r="B1397" s="74" t="s">
        <v>27</v>
      </c>
      <c r="C1397" s="41" t="s">
        <v>160</v>
      </c>
      <c r="D1397" s="75">
        <v>1</v>
      </c>
      <c r="E1397" s="76" t="s">
        <v>169</v>
      </c>
      <c r="F1397" s="62"/>
      <c r="G1397" s="43"/>
      <c r="H1397" s="44">
        <f t="shared" si="829"/>
        <v>0</v>
      </c>
      <c r="I1397" s="112">
        <f t="shared" si="830"/>
        <v>0</v>
      </c>
      <c r="J1397" s="113">
        <f t="shared" si="831"/>
        <v>0</v>
      </c>
      <c r="K1397" s="114">
        <f t="shared" si="832"/>
        <v>0</v>
      </c>
    </row>
    <row r="1398" spans="1:11" ht="30" x14ac:dyDescent="0.2">
      <c r="A1398" s="40"/>
      <c r="B1398" s="74" t="s">
        <v>29</v>
      </c>
      <c r="C1398" s="41" t="s">
        <v>161</v>
      </c>
      <c r="D1398" s="75">
        <v>91</v>
      </c>
      <c r="E1398" s="76" t="s">
        <v>13</v>
      </c>
      <c r="F1398" s="62"/>
      <c r="G1398" s="43"/>
      <c r="H1398" s="44">
        <f t="shared" si="829"/>
        <v>0</v>
      </c>
      <c r="I1398" s="112">
        <f t="shared" si="830"/>
        <v>0</v>
      </c>
      <c r="J1398" s="113">
        <f t="shared" si="831"/>
        <v>0</v>
      </c>
      <c r="K1398" s="114">
        <f t="shared" si="832"/>
        <v>0</v>
      </c>
    </row>
    <row r="1399" spans="1:11" ht="75" x14ac:dyDescent="0.2">
      <c r="A1399" s="40"/>
      <c r="B1399" s="74" t="s">
        <v>30</v>
      </c>
      <c r="C1399" s="41" t="s">
        <v>162</v>
      </c>
      <c r="D1399" s="75">
        <v>13</v>
      </c>
      <c r="E1399" s="76" t="s">
        <v>13</v>
      </c>
      <c r="F1399" s="62"/>
      <c r="G1399" s="43"/>
      <c r="H1399" s="44">
        <f t="shared" si="829"/>
        <v>0</v>
      </c>
      <c r="I1399" s="112">
        <f t="shared" si="830"/>
        <v>0</v>
      </c>
      <c r="J1399" s="113">
        <f t="shared" si="831"/>
        <v>0</v>
      </c>
      <c r="K1399" s="114">
        <f t="shared" si="832"/>
        <v>0</v>
      </c>
    </row>
    <row r="1400" spans="1:11" ht="30" x14ac:dyDescent="0.2">
      <c r="A1400" s="40"/>
      <c r="B1400" s="74" t="s">
        <v>31</v>
      </c>
      <c r="C1400" s="41" t="s">
        <v>211</v>
      </c>
      <c r="D1400" s="75">
        <v>1</v>
      </c>
      <c r="E1400" s="76" t="s">
        <v>169</v>
      </c>
      <c r="F1400" s="43"/>
      <c r="G1400" s="43"/>
      <c r="H1400" s="44">
        <f t="shared" si="829"/>
        <v>0</v>
      </c>
      <c r="I1400" s="112">
        <f t="shared" si="830"/>
        <v>0</v>
      </c>
      <c r="J1400" s="113">
        <f t="shared" si="831"/>
        <v>0</v>
      </c>
      <c r="K1400" s="114">
        <f t="shared" si="832"/>
        <v>0</v>
      </c>
    </row>
    <row r="1401" spans="1:11" ht="15" x14ac:dyDescent="0.2">
      <c r="A1401" s="40"/>
      <c r="B1401" s="74" t="s">
        <v>28</v>
      </c>
      <c r="C1401" s="41" t="s">
        <v>163</v>
      </c>
      <c r="D1401" s="75">
        <v>1</v>
      </c>
      <c r="E1401" s="76" t="s">
        <v>4</v>
      </c>
      <c r="F1401" s="43"/>
      <c r="G1401" s="43"/>
      <c r="H1401" s="44">
        <f t="shared" si="829"/>
        <v>0</v>
      </c>
      <c r="I1401" s="112">
        <f t="shared" si="830"/>
        <v>0</v>
      </c>
      <c r="J1401" s="113">
        <f t="shared" si="831"/>
        <v>0</v>
      </c>
      <c r="K1401" s="114">
        <f t="shared" si="832"/>
        <v>0</v>
      </c>
    </row>
    <row r="1402" spans="1:11" ht="15.75" thickBot="1" x14ac:dyDescent="0.25">
      <c r="A1402" s="63"/>
      <c r="B1402" s="64"/>
      <c r="C1402" s="65" t="s">
        <v>49</v>
      </c>
      <c r="D1402" s="66"/>
      <c r="E1402" s="65"/>
      <c r="F1402" s="67">
        <f>SUMPRODUCT(D1392:D1401,F1392:F1401)</f>
        <v>0</v>
      </c>
      <c r="G1402" s="67">
        <f>SUMPRODUCT(D1392:D1401,G1392:G1401)</f>
        <v>0</v>
      </c>
      <c r="H1402" s="68">
        <f>SUM(H1392:H1401)</f>
        <v>0</v>
      </c>
      <c r="I1402" s="67">
        <f>SUMPRODUCT(D1392:D1401,I1392:I1401)</f>
        <v>0</v>
      </c>
      <c r="J1402" s="67">
        <f>SUMPRODUCT(D1392:D1401,J1392:J1401)</f>
        <v>0</v>
      </c>
      <c r="K1402" s="68">
        <f>SUM(K1392:K1401)</f>
        <v>0</v>
      </c>
    </row>
    <row r="1403" spans="1:11" ht="15.75" thickBot="1" x14ac:dyDescent="0.25">
      <c r="A1403" s="85"/>
      <c r="B1403" s="86"/>
      <c r="C1403" s="87" t="s">
        <v>141</v>
      </c>
      <c r="D1403" s="88"/>
      <c r="E1403" s="87"/>
      <c r="F1403" s="89" t="e">
        <f>F1402+F1388+F1385</f>
        <v>#VALUE!</v>
      </c>
      <c r="G1403" s="89" t="e">
        <f t="shared" ref="G1403:K1403" si="833">G1402+G1388+G1385</f>
        <v>#VALUE!</v>
      </c>
      <c r="H1403" s="89">
        <f t="shared" si="833"/>
        <v>0</v>
      </c>
      <c r="I1403" s="89">
        <f t="shared" si="833"/>
        <v>0</v>
      </c>
      <c r="J1403" s="89">
        <f t="shared" si="833"/>
        <v>0</v>
      </c>
      <c r="K1403" s="89">
        <f t="shared" si="833"/>
        <v>0</v>
      </c>
    </row>
    <row r="1404" spans="1:11" ht="15" x14ac:dyDescent="0.2">
      <c r="A1404" s="81"/>
      <c r="B1404" s="82"/>
      <c r="C1404" s="134" t="s">
        <v>142</v>
      </c>
      <c r="D1404" s="134"/>
      <c r="E1404" s="134"/>
      <c r="F1404" s="134"/>
      <c r="G1404" s="134"/>
      <c r="H1404" s="135"/>
      <c r="I1404" s="83"/>
      <c r="J1404" s="83"/>
      <c r="K1404" s="84"/>
    </row>
    <row r="1405" spans="1:11" ht="15" x14ac:dyDescent="0.2">
      <c r="A1405" s="23"/>
      <c r="B1405" s="24" t="s">
        <v>33</v>
      </c>
      <c r="C1405" s="25" t="s">
        <v>48</v>
      </c>
      <c r="D1405" s="26"/>
      <c r="E1405" s="25"/>
      <c r="F1405" s="27"/>
      <c r="G1405" s="28"/>
      <c r="H1405" s="29"/>
      <c r="I1405" s="30"/>
      <c r="J1405" s="31"/>
      <c r="K1405" s="32"/>
    </row>
    <row r="1406" spans="1:11" ht="15" x14ac:dyDescent="0.2">
      <c r="A1406" s="33"/>
      <c r="B1406" s="34" t="s">
        <v>34</v>
      </c>
      <c r="C1406" s="35" t="s">
        <v>35</v>
      </c>
      <c r="D1406" s="36"/>
      <c r="E1406" s="35"/>
      <c r="F1406" s="37"/>
      <c r="G1406" s="37"/>
      <c r="H1406" s="38"/>
      <c r="I1406" s="39"/>
      <c r="J1406" s="37"/>
      <c r="K1406" s="38"/>
    </row>
    <row r="1407" spans="1:11" ht="15" x14ac:dyDescent="0.2">
      <c r="A1407" s="40"/>
      <c r="B1407" s="74" t="s">
        <v>10</v>
      </c>
      <c r="C1407" s="41" t="s">
        <v>149</v>
      </c>
      <c r="D1407" s="75">
        <v>1</v>
      </c>
      <c r="E1407" s="76" t="s">
        <v>4</v>
      </c>
      <c r="F1407" s="42" t="s">
        <v>23</v>
      </c>
      <c r="G1407" s="43"/>
      <c r="H1407" s="44">
        <f t="shared" ref="H1407:H1408" si="834">SUM(F1407,G1407)*D1407</f>
        <v>0</v>
      </c>
      <c r="I1407" s="112" t="s">
        <v>23</v>
      </c>
      <c r="J1407" s="113">
        <f>TRUNC(G1407*(1+$K$4),2)</f>
        <v>0</v>
      </c>
      <c r="K1407" s="114">
        <f t="shared" ref="K1407:K1408" si="835">SUM(I1407:J1407)*D1407</f>
        <v>0</v>
      </c>
    </row>
    <row r="1408" spans="1:11" ht="45" x14ac:dyDescent="0.2">
      <c r="A1408" s="40"/>
      <c r="B1408" s="74" t="s">
        <v>11</v>
      </c>
      <c r="C1408" s="41" t="s">
        <v>207</v>
      </c>
      <c r="D1408" s="75">
        <v>5</v>
      </c>
      <c r="E1408" s="76" t="s">
        <v>37</v>
      </c>
      <c r="F1408" s="42" t="s">
        <v>23</v>
      </c>
      <c r="G1408" s="43"/>
      <c r="H1408" s="44">
        <f t="shared" si="834"/>
        <v>0</v>
      </c>
      <c r="I1408" s="112" t="s">
        <v>23</v>
      </c>
      <c r="J1408" s="113">
        <f t="shared" ref="J1408" si="836">TRUNC(G1408*(1+$K$4),2)</f>
        <v>0</v>
      </c>
      <c r="K1408" s="114">
        <f t="shared" si="835"/>
        <v>0</v>
      </c>
    </row>
    <row r="1409" spans="1:11" ht="15" x14ac:dyDescent="0.2">
      <c r="A1409" s="33"/>
      <c r="B1409" s="34" t="s">
        <v>38</v>
      </c>
      <c r="C1409" s="35" t="s">
        <v>151</v>
      </c>
      <c r="D1409" s="36"/>
      <c r="E1409" s="35"/>
      <c r="F1409" s="37"/>
      <c r="G1409" s="37"/>
      <c r="H1409" s="38"/>
      <c r="I1409" s="39"/>
      <c r="J1409" s="37"/>
      <c r="K1409" s="38"/>
    </row>
    <row r="1410" spans="1:11" ht="30" x14ac:dyDescent="0.2">
      <c r="A1410" s="40"/>
      <c r="B1410" s="74" t="s">
        <v>12</v>
      </c>
      <c r="C1410" s="41" t="s">
        <v>164</v>
      </c>
      <c r="D1410" s="75">
        <v>15</v>
      </c>
      <c r="E1410" s="76" t="s">
        <v>36</v>
      </c>
      <c r="F1410" s="62"/>
      <c r="G1410" s="43"/>
      <c r="H1410" s="44">
        <f t="shared" ref="H1410:H1417" si="837">SUM(F1410,G1410)*D1410</f>
        <v>0</v>
      </c>
      <c r="I1410" s="113">
        <f t="shared" ref="I1410:I1417" si="838">TRUNC(F1410*(1+$K$4),2)</f>
        <v>0</v>
      </c>
      <c r="J1410" s="113">
        <f t="shared" ref="J1410:J1417" si="839">TRUNC(G1410*(1+$K$4),2)</f>
        <v>0</v>
      </c>
      <c r="K1410" s="114">
        <f t="shared" ref="K1410:K1417" si="840">SUM(I1410:J1410)*D1410</f>
        <v>0</v>
      </c>
    </row>
    <row r="1411" spans="1:11" ht="15" x14ac:dyDescent="0.2">
      <c r="A1411" s="40"/>
      <c r="B1411" s="74" t="s">
        <v>14</v>
      </c>
      <c r="C1411" s="41" t="s">
        <v>209</v>
      </c>
      <c r="D1411" s="75">
        <v>16</v>
      </c>
      <c r="E1411" s="76" t="s">
        <v>13</v>
      </c>
      <c r="F1411" s="62"/>
      <c r="G1411" s="43"/>
      <c r="H1411" s="44">
        <f t="shared" si="837"/>
        <v>0</v>
      </c>
      <c r="I1411" s="113">
        <f t="shared" si="838"/>
        <v>0</v>
      </c>
      <c r="J1411" s="113">
        <f t="shared" si="839"/>
        <v>0</v>
      </c>
      <c r="K1411" s="114">
        <f t="shared" si="840"/>
        <v>0</v>
      </c>
    </row>
    <row r="1412" spans="1:11" ht="15" x14ac:dyDescent="0.2">
      <c r="A1412" s="40"/>
      <c r="B1412" s="74" t="s">
        <v>15</v>
      </c>
      <c r="C1412" s="41" t="s">
        <v>152</v>
      </c>
      <c r="D1412" s="75">
        <v>2</v>
      </c>
      <c r="E1412" s="76" t="s">
        <v>36</v>
      </c>
      <c r="F1412" s="62"/>
      <c r="G1412" s="43"/>
      <c r="H1412" s="44">
        <f t="shared" si="837"/>
        <v>0</v>
      </c>
      <c r="I1412" s="113">
        <f t="shared" si="838"/>
        <v>0</v>
      </c>
      <c r="J1412" s="113">
        <f t="shared" si="839"/>
        <v>0</v>
      </c>
      <c r="K1412" s="114">
        <f t="shared" si="840"/>
        <v>0</v>
      </c>
    </row>
    <row r="1413" spans="1:11" ht="15" x14ac:dyDescent="0.2">
      <c r="A1413" s="40"/>
      <c r="B1413" s="74" t="s">
        <v>16</v>
      </c>
      <c r="C1413" s="41" t="s">
        <v>153</v>
      </c>
      <c r="D1413" s="75">
        <v>16</v>
      </c>
      <c r="E1413" s="76" t="s">
        <v>4</v>
      </c>
      <c r="F1413" s="62"/>
      <c r="G1413" s="43"/>
      <c r="H1413" s="44">
        <f t="shared" si="837"/>
        <v>0</v>
      </c>
      <c r="I1413" s="113">
        <f t="shared" si="838"/>
        <v>0</v>
      </c>
      <c r="J1413" s="113">
        <f t="shared" si="839"/>
        <v>0</v>
      </c>
      <c r="K1413" s="114">
        <f t="shared" si="840"/>
        <v>0</v>
      </c>
    </row>
    <row r="1414" spans="1:11" ht="30" x14ac:dyDescent="0.2">
      <c r="A1414" s="40"/>
      <c r="B1414" s="74" t="s">
        <v>17</v>
      </c>
      <c r="C1414" s="41" t="s">
        <v>154</v>
      </c>
      <c r="D1414" s="75">
        <v>4</v>
      </c>
      <c r="E1414" s="76" t="s">
        <v>4</v>
      </c>
      <c r="F1414" s="62"/>
      <c r="G1414" s="43"/>
      <c r="H1414" s="44">
        <f t="shared" si="837"/>
        <v>0</v>
      </c>
      <c r="I1414" s="113">
        <f t="shared" si="838"/>
        <v>0</v>
      </c>
      <c r="J1414" s="113">
        <f t="shared" si="839"/>
        <v>0</v>
      </c>
      <c r="K1414" s="114">
        <f t="shared" si="840"/>
        <v>0</v>
      </c>
    </row>
    <row r="1415" spans="1:11" ht="15" x14ac:dyDescent="0.2">
      <c r="A1415" s="40"/>
      <c r="B1415" s="74" t="s">
        <v>39</v>
      </c>
      <c r="C1415" s="41" t="s">
        <v>250</v>
      </c>
      <c r="D1415" s="75">
        <v>2</v>
      </c>
      <c r="E1415" s="76" t="s">
        <v>4</v>
      </c>
      <c r="F1415" s="62"/>
      <c r="G1415" s="43"/>
      <c r="H1415" s="44">
        <f t="shared" si="837"/>
        <v>0</v>
      </c>
      <c r="I1415" s="113">
        <f t="shared" si="838"/>
        <v>0</v>
      </c>
      <c r="J1415" s="113">
        <f t="shared" si="839"/>
        <v>0</v>
      </c>
      <c r="K1415" s="114">
        <f t="shared" si="840"/>
        <v>0</v>
      </c>
    </row>
    <row r="1416" spans="1:11" ht="15" x14ac:dyDescent="0.2">
      <c r="A1416" s="40"/>
      <c r="B1416" s="74" t="s">
        <v>40</v>
      </c>
      <c r="C1416" s="41" t="s">
        <v>46</v>
      </c>
      <c r="D1416" s="75">
        <v>89</v>
      </c>
      <c r="E1416" s="76" t="s">
        <v>36</v>
      </c>
      <c r="F1416" s="43"/>
      <c r="G1416" s="43"/>
      <c r="H1416" s="44">
        <f t="shared" si="837"/>
        <v>0</v>
      </c>
      <c r="I1416" s="113">
        <f t="shared" si="838"/>
        <v>0</v>
      </c>
      <c r="J1416" s="113">
        <f t="shared" si="839"/>
        <v>0</v>
      </c>
      <c r="K1416" s="114">
        <f t="shared" si="840"/>
        <v>0</v>
      </c>
    </row>
    <row r="1417" spans="1:11" ht="15" x14ac:dyDescent="0.2">
      <c r="A1417" s="45"/>
      <c r="B1417" s="46" t="s">
        <v>41</v>
      </c>
      <c r="C1417" s="47" t="s">
        <v>47</v>
      </c>
      <c r="D1417" s="48">
        <v>89</v>
      </c>
      <c r="E1417" s="49" t="s">
        <v>36</v>
      </c>
      <c r="F1417" s="50"/>
      <c r="G1417" s="50"/>
      <c r="H1417" s="44">
        <f t="shared" si="837"/>
        <v>0</v>
      </c>
      <c r="I1417" s="113">
        <f t="shared" si="838"/>
        <v>0</v>
      </c>
      <c r="J1417" s="113">
        <f t="shared" si="839"/>
        <v>0</v>
      </c>
      <c r="K1417" s="114">
        <f t="shared" si="840"/>
        <v>0</v>
      </c>
    </row>
    <row r="1418" spans="1:11" ht="15" x14ac:dyDescent="0.2">
      <c r="A1418" s="21"/>
      <c r="B1418" s="22"/>
      <c r="C1418" s="51" t="s">
        <v>42</v>
      </c>
      <c r="D1418" s="52"/>
      <c r="E1418" s="51"/>
      <c r="F1418" s="53">
        <f>SUMPRODUCT(D1407:D1417,F1407:F1417)</f>
        <v>0</v>
      </c>
      <c r="G1418" s="53">
        <f>SUMPRODUCT(D1407:D1417,G1407:G1417)</f>
        <v>0</v>
      </c>
      <c r="H1418" s="54">
        <f>SUM(H1407:H1417)</f>
        <v>0</v>
      </c>
      <c r="I1418" s="53">
        <f>SUMPRODUCT(I1407:I1417,D1407:D1417)</f>
        <v>0</v>
      </c>
      <c r="J1418" s="53">
        <f>SUMPRODUCT(J1407:J1417,D1407:D1417)</f>
        <v>0</v>
      </c>
      <c r="K1418" s="54">
        <f>SUM(K1407:K1417)</f>
        <v>0</v>
      </c>
    </row>
    <row r="1419" spans="1:11" ht="15" x14ac:dyDescent="0.2">
      <c r="A1419" s="56"/>
      <c r="B1419" s="24" t="s">
        <v>43</v>
      </c>
      <c r="C1419" s="25" t="s">
        <v>155</v>
      </c>
      <c r="D1419" s="26"/>
      <c r="E1419" s="25"/>
      <c r="F1419" s="27"/>
      <c r="G1419" s="57"/>
      <c r="H1419" s="58"/>
      <c r="I1419" s="59"/>
      <c r="J1419" s="60"/>
      <c r="K1419" s="61"/>
    </row>
    <row r="1420" spans="1:11" ht="75" x14ac:dyDescent="0.2">
      <c r="A1420" s="33"/>
      <c r="B1420" s="74">
        <v>1</v>
      </c>
      <c r="C1420" s="41" t="s">
        <v>247</v>
      </c>
      <c r="D1420" s="75">
        <v>7</v>
      </c>
      <c r="E1420" s="76" t="s">
        <v>36</v>
      </c>
      <c r="F1420" s="43"/>
      <c r="G1420" s="43"/>
      <c r="H1420" s="44">
        <f t="shared" ref="H1420" si="841">SUM(F1420,G1420)*D1420</f>
        <v>0</v>
      </c>
      <c r="I1420" s="113">
        <f t="shared" ref="I1420" si="842">TRUNC(F1420*(1+$K$4),2)</f>
        <v>0</v>
      </c>
      <c r="J1420" s="113">
        <f t="shared" ref="J1420" si="843">TRUNC(G1420*(1+$K$4),2)</f>
        <v>0</v>
      </c>
      <c r="K1420" s="114">
        <f t="shared" ref="K1420" si="844">SUM(I1420:J1420)*D1420</f>
        <v>0</v>
      </c>
    </row>
    <row r="1421" spans="1:11" ht="15" x14ac:dyDescent="0.2">
      <c r="A1421" s="21"/>
      <c r="B1421" s="22"/>
      <c r="C1421" s="51" t="s">
        <v>168</v>
      </c>
      <c r="D1421" s="52"/>
      <c r="E1421" s="51"/>
      <c r="F1421" s="53" t="e">
        <f>SUMPRODUCT(D1420,F1420)</f>
        <v>#VALUE!</v>
      </c>
      <c r="G1421" s="53" t="e">
        <f>SUMPRODUCT(D1420,G1420)</f>
        <v>#VALUE!</v>
      </c>
      <c r="H1421" s="54">
        <f>H1420</f>
        <v>0</v>
      </c>
      <c r="I1421" s="53">
        <f>SUMPRODUCT(D1420,I1420)</f>
        <v>0</v>
      </c>
      <c r="J1421" s="53">
        <f>SUMPRODUCT(D1420,J1420)</f>
        <v>0</v>
      </c>
      <c r="K1421" s="54">
        <f>K1420</f>
        <v>0</v>
      </c>
    </row>
    <row r="1422" spans="1:11" ht="15" x14ac:dyDescent="0.2">
      <c r="A1422" s="56"/>
      <c r="B1422" s="24" t="s">
        <v>44</v>
      </c>
      <c r="C1422" s="25" t="s">
        <v>156</v>
      </c>
      <c r="D1422" s="26"/>
      <c r="E1422" s="25"/>
      <c r="F1422" s="27"/>
      <c r="G1422" s="57"/>
      <c r="H1422" s="58"/>
      <c r="I1422" s="59"/>
      <c r="J1422" s="60"/>
      <c r="K1422" s="61"/>
    </row>
    <row r="1423" spans="1:11" ht="15" x14ac:dyDescent="0.2">
      <c r="A1423" s="33"/>
      <c r="B1423" s="34">
        <v>1</v>
      </c>
      <c r="C1423" s="35" t="s">
        <v>157</v>
      </c>
      <c r="D1423" s="36"/>
      <c r="E1423" s="35"/>
      <c r="F1423" s="37"/>
      <c r="G1423" s="37"/>
      <c r="H1423" s="38"/>
      <c r="I1423" s="55"/>
      <c r="J1423" s="37"/>
      <c r="K1423" s="38"/>
    </row>
    <row r="1424" spans="1:11" ht="30" x14ac:dyDescent="0.2">
      <c r="A1424" s="40"/>
      <c r="B1424" s="74" t="s">
        <v>10</v>
      </c>
      <c r="C1424" s="41" t="s">
        <v>158</v>
      </c>
      <c r="D1424" s="75"/>
      <c r="E1424" s="76"/>
      <c r="F1424" s="42"/>
      <c r="G1424" s="111"/>
      <c r="H1424" s="44"/>
      <c r="I1424" s="112"/>
      <c r="J1424" s="113"/>
      <c r="K1424" s="114"/>
    </row>
    <row r="1425" spans="1:11" ht="15" x14ac:dyDescent="0.2">
      <c r="A1425" s="40"/>
      <c r="B1425" s="74" t="s">
        <v>45</v>
      </c>
      <c r="C1425" s="41" t="s">
        <v>184</v>
      </c>
      <c r="D1425" s="75">
        <v>47</v>
      </c>
      <c r="E1425" s="76" t="s">
        <v>13</v>
      </c>
      <c r="F1425" s="62"/>
      <c r="G1425" s="43"/>
      <c r="H1425" s="44">
        <f t="shared" ref="H1425:H1434" si="845">SUM(F1425,G1425)*D1425</f>
        <v>0</v>
      </c>
      <c r="I1425" s="112">
        <f t="shared" ref="I1425:I1434" si="846">TRUNC(F1425*(1+$K$4),2)</f>
        <v>0</v>
      </c>
      <c r="J1425" s="113">
        <f t="shared" ref="J1425:J1434" si="847">TRUNC(G1425*(1+$K$4),2)</f>
        <v>0</v>
      </c>
      <c r="K1425" s="114">
        <f t="shared" ref="K1425:K1434" si="848">SUM(I1425:J1425)*D1425</f>
        <v>0</v>
      </c>
    </row>
    <row r="1426" spans="1:11" ht="45" x14ac:dyDescent="0.2">
      <c r="A1426" s="40"/>
      <c r="B1426" s="74" t="s">
        <v>11</v>
      </c>
      <c r="C1426" s="41" t="s">
        <v>167</v>
      </c>
      <c r="D1426" s="75">
        <v>1</v>
      </c>
      <c r="E1426" s="76" t="s">
        <v>4</v>
      </c>
      <c r="F1426" s="62"/>
      <c r="G1426" s="43"/>
      <c r="H1426" s="44">
        <f t="shared" si="845"/>
        <v>0</v>
      </c>
      <c r="I1426" s="112">
        <f t="shared" si="846"/>
        <v>0</v>
      </c>
      <c r="J1426" s="113">
        <f t="shared" si="847"/>
        <v>0</v>
      </c>
      <c r="K1426" s="114">
        <f t="shared" si="848"/>
        <v>0</v>
      </c>
    </row>
    <row r="1427" spans="1:11" ht="15" x14ac:dyDescent="0.2">
      <c r="A1427" s="40"/>
      <c r="B1427" s="74" t="s">
        <v>24</v>
      </c>
      <c r="C1427" s="41" t="s">
        <v>210</v>
      </c>
      <c r="D1427" s="75">
        <v>78</v>
      </c>
      <c r="E1427" s="76" t="s">
        <v>13</v>
      </c>
      <c r="F1427" s="43"/>
      <c r="G1427" s="43"/>
      <c r="H1427" s="44">
        <f t="shared" si="845"/>
        <v>0</v>
      </c>
      <c r="I1427" s="112">
        <f t="shared" si="846"/>
        <v>0</v>
      </c>
      <c r="J1427" s="113">
        <f t="shared" si="847"/>
        <v>0</v>
      </c>
      <c r="K1427" s="114">
        <f t="shared" si="848"/>
        <v>0</v>
      </c>
    </row>
    <row r="1428" spans="1:11" ht="15" x14ac:dyDescent="0.2">
      <c r="A1428" s="40"/>
      <c r="B1428" s="74" t="s">
        <v>26</v>
      </c>
      <c r="C1428" s="41" t="s">
        <v>185</v>
      </c>
      <c r="D1428" s="75">
        <v>9</v>
      </c>
      <c r="E1428" s="76" t="s">
        <v>4</v>
      </c>
      <c r="F1428" s="62"/>
      <c r="G1428" s="43"/>
      <c r="H1428" s="44">
        <f t="shared" si="845"/>
        <v>0</v>
      </c>
      <c r="I1428" s="112">
        <f t="shared" si="846"/>
        <v>0</v>
      </c>
      <c r="J1428" s="113">
        <f t="shared" si="847"/>
        <v>0</v>
      </c>
      <c r="K1428" s="114">
        <f t="shared" si="848"/>
        <v>0</v>
      </c>
    </row>
    <row r="1429" spans="1:11" ht="15" x14ac:dyDescent="0.2">
      <c r="A1429" s="40"/>
      <c r="B1429" s="74" t="s">
        <v>25</v>
      </c>
      <c r="C1429" s="41" t="s">
        <v>159</v>
      </c>
      <c r="D1429" s="75">
        <v>1</v>
      </c>
      <c r="E1429" s="76" t="s">
        <v>4</v>
      </c>
      <c r="F1429" s="62"/>
      <c r="G1429" s="43"/>
      <c r="H1429" s="44">
        <f t="shared" si="845"/>
        <v>0</v>
      </c>
      <c r="I1429" s="112">
        <f t="shared" si="846"/>
        <v>0</v>
      </c>
      <c r="J1429" s="113">
        <f t="shared" si="847"/>
        <v>0</v>
      </c>
      <c r="K1429" s="114">
        <f t="shared" si="848"/>
        <v>0</v>
      </c>
    </row>
    <row r="1430" spans="1:11" ht="30" x14ac:dyDescent="0.2">
      <c r="A1430" s="40"/>
      <c r="B1430" s="74" t="s">
        <v>27</v>
      </c>
      <c r="C1430" s="41" t="s">
        <v>160</v>
      </c>
      <c r="D1430" s="75">
        <v>1</v>
      </c>
      <c r="E1430" s="76" t="s">
        <v>169</v>
      </c>
      <c r="F1430" s="62"/>
      <c r="G1430" s="43"/>
      <c r="H1430" s="44">
        <f t="shared" si="845"/>
        <v>0</v>
      </c>
      <c r="I1430" s="112">
        <f t="shared" si="846"/>
        <v>0</v>
      </c>
      <c r="J1430" s="113">
        <f t="shared" si="847"/>
        <v>0</v>
      </c>
      <c r="K1430" s="114">
        <f t="shared" si="848"/>
        <v>0</v>
      </c>
    </row>
    <row r="1431" spans="1:11" ht="30" x14ac:dyDescent="0.2">
      <c r="A1431" s="40"/>
      <c r="B1431" s="74" t="s">
        <v>29</v>
      </c>
      <c r="C1431" s="41" t="s">
        <v>161</v>
      </c>
      <c r="D1431" s="75">
        <v>39</v>
      </c>
      <c r="E1431" s="76" t="s">
        <v>13</v>
      </c>
      <c r="F1431" s="62"/>
      <c r="G1431" s="43"/>
      <c r="H1431" s="44">
        <f t="shared" si="845"/>
        <v>0</v>
      </c>
      <c r="I1431" s="112">
        <f t="shared" si="846"/>
        <v>0</v>
      </c>
      <c r="J1431" s="113">
        <f t="shared" si="847"/>
        <v>0</v>
      </c>
      <c r="K1431" s="114">
        <f t="shared" si="848"/>
        <v>0</v>
      </c>
    </row>
    <row r="1432" spans="1:11" ht="75" x14ac:dyDescent="0.2">
      <c r="A1432" s="40"/>
      <c r="B1432" s="74" t="s">
        <v>30</v>
      </c>
      <c r="C1432" s="41" t="s">
        <v>162</v>
      </c>
      <c r="D1432" s="75">
        <v>43</v>
      </c>
      <c r="E1432" s="76" t="s">
        <v>13</v>
      </c>
      <c r="F1432" s="62"/>
      <c r="G1432" s="43"/>
      <c r="H1432" s="44">
        <f t="shared" si="845"/>
        <v>0</v>
      </c>
      <c r="I1432" s="112">
        <f t="shared" si="846"/>
        <v>0</v>
      </c>
      <c r="J1432" s="113">
        <f t="shared" si="847"/>
        <v>0</v>
      </c>
      <c r="K1432" s="114">
        <f t="shared" si="848"/>
        <v>0</v>
      </c>
    </row>
    <row r="1433" spans="1:11" ht="30" x14ac:dyDescent="0.2">
      <c r="A1433" s="40"/>
      <c r="B1433" s="74" t="s">
        <v>31</v>
      </c>
      <c r="C1433" s="41" t="s">
        <v>211</v>
      </c>
      <c r="D1433" s="75">
        <v>1</v>
      </c>
      <c r="E1433" s="76" t="s">
        <v>169</v>
      </c>
      <c r="F1433" s="43"/>
      <c r="G1433" s="43"/>
      <c r="H1433" s="44">
        <f t="shared" si="845"/>
        <v>0</v>
      </c>
      <c r="I1433" s="112">
        <f t="shared" si="846"/>
        <v>0</v>
      </c>
      <c r="J1433" s="113">
        <f t="shared" si="847"/>
        <v>0</v>
      </c>
      <c r="K1433" s="114">
        <f t="shared" si="848"/>
        <v>0</v>
      </c>
    </row>
    <row r="1434" spans="1:11" ht="15" x14ac:dyDescent="0.2">
      <c r="A1434" s="40"/>
      <c r="B1434" s="74" t="s">
        <v>28</v>
      </c>
      <c r="C1434" s="41" t="s">
        <v>163</v>
      </c>
      <c r="D1434" s="75">
        <v>1</v>
      </c>
      <c r="E1434" s="76" t="s">
        <v>4</v>
      </c>
      <c r="F1434" s="43"/>
      <c r="G1434" s="43"/>
      <c r="H1434" s="44">
        <f t="shared" si="845"/>
        <v>0</v>
      </c>
      <c r="I1434" s="112">
        <f t="shared" si="846"/>
        <v>0</v>
      </c>
      <c r="J1434" s="113">
        <f t="shared" si="847"/>
        <v>0</v>
      </c>
      <c r="K1434" s="114">
        <f t="shared" si="848"/>
        <v>0</v>
      </c>
    </row>
    <row r="1435" spans="1:11" ht="15.75" thickBot="1" x14ac:dyDescent="0.25">
      <c r="A1435" s="63"/>
      <c r="B1435" s="64"/>
      <c r="C1435" s="65" t="s">
        <v>49</v>
      </c>
      <c r="D1435" s="66"/>
      <c r="E1435" s="65"/>
      <c r="F1435" s="67">
        <f>SUMPRODUCT(D1425:D1434,F1425:F1434)</f>
        <v>0</v>
      </c>
      <c r="G1435" s="67">
        <f>SUMPRODUCT(D1425:D1434,G1425:G1434)</f>
        <v>0</v>
      </c>
      <c r="H1435" s="68">
        <f>SUM(H1425:H1434)</f>
        <v>0</v>
      </c>
      <c r="I1435" s="67">
        <f>SUMPRODUCT(D1425:D1434,I1425:I1434)</f>
        <v>0</v>
      </c>
      <c r="J1435" s="67">
        <f>SUMPRODUCT(D1425:D1434,J1425:J1434)</f>
        <v>0</v>
      </c>
      <c r="K1435" s="68">
        <f>SUM(K1425:K1434)</f>
        <v>0</v>
      </c>
    </row>
    <row r="1436" spans="1:11" ht="15.75" thickBot="1" x14ac:dyDescent="0.25">
      <c r="A1436" s="85"/>
      <c r="B1436" s="86"/>
      <c r="C1436" s="87" t="s">
        <v>143</v>
      </c>
      <c r="D1436" s="88"/>
      <c r="E1436" s="87"/>
      <c r="F1436" s="89" t="e">
        <f>F1435+F1421+F1418</f>
        <v>#VALUE!</v>
      </c>
      <c r="G1436" s="89" t="e">
        <f t="shared" ref="G1436:K1436" si="849">G1435+G1421+G1418</f>
        <v>#VALUE!</v>
      </c>
      <c r="H1436" s="89">
        <f t="shared" si="849"/>
        <v>0</v>
      </c>
      <c r="I1436" s="89">
        <f t="shared" si="849"/>
        <v>0</v>
      </c>
      <c r="J1436" s="89">
        <f t="shared" si="849"/>
        <v>0</v>
      </c>
      <c r="K1436" s="89">
        <f t="shared" si="849"/>
        <v>0</v>
      </c>
    </row>
    <row r="1437" spans="1:11" ht="15" x14ac:dyDescent="0.2">
      <c r="A1437" s="81"/>
      <c r="B1437" s="82"/>
      <c r="C1437" s="134" t="s">
        <v>144</v>
      </c>
      <c r="D1437" s="134"/>
      <c r="E1437" s="134"/>
      <c r="F1437" s="134"/>
      <c r="G1437" s="134"/>
      <c r="H1437" s="135"/>
      <c r="I1437" s="83"/>
      <c r="J1437" s="83"/>
      <c r="K1437" s="84"/>
    </row>
    <row r="1438" spans="1:11" ht="15" x14ac:dyDescent="0.2">
      <c r="A1438" s="23"/>
      <c r="B1438" s="24" t="s">
        <v>33</v>
      </c>
      <c r="C1438" s="25" t="s">
        <v>48</v>
      </c>
      <c r="D1438" s="26"/>
      <c r="E1438" s="25"/>
      <c r="F1438" s="27"/>
      <c r="G1438" s="28"/>
      <c r="H1438" s="29"/>
      <c r="I1438" s="30"/>
      <c r="J1438" s="31"/>
      <c r="K1438" s="32"/>
    </row>
    <row r="1439" spans="1:11" ht="15" x14ac:dyDescent="0.2">
      <c r="A1439" s="33"/>
      <c r="B1439" s="34" t="s">
        <v>34</v>
      </c>
      <c r="C1439" s="35" t="s">
        <v>35</v>
      </c>
      <c r="D1439" s="36"/>
      <c r="E1439" s="35"/>
      <c r="F1439" s="37"/>
      <c r="G1439" s="37"/>
      <c r="H1439" s="38"/>
      <c r="I1439" s="39"/>
      <c r="J1439" s="37"/>
      <c r="K1439" s="38"/>
    </row>
    <row r="1440" spans="1:11" ht="15" x14ac:dyDescent="0.2">
      <c r="A1440" s="40"/>
      <c r="B1440" s="74" t="s">
        <v>10</v>
      </c>
      <c r="C1440" s="41" t="s">
        <v>149</v>
      </c>
      <c r="D1440" s="75">
        <v>1</v>
      </c>
      <c r="E1440" s="76" t="s">
        <v>4</v>
      </c>
      <c r="F1440" s="42" t="s">
        <v>23</v>
      </c>
      <c r="G1440" s="43"/>
      <c r="H1440" s="44">
        <f t="shared" ref="H1440:H1442" si="850">SUM(F1440,G1440)*D1440</f>
        <v>0</v>
      </c>
      <c r="I1440" s="112" t="s">
        <v>23</v>
      </c>
      <c r="J1440" s="113">
        <f>TRUNC(G1440*(1+$K$4),2)</f>
        <v>0</v>
      </c>
      <c r="K1440" s="114">
        <f t="shared" ref="K1440:K1442" si="851">SUM(I1440:J1440)*D1440</f>
        <v>0</v>
      </c>
    </row>
    <row r="1441" spans="1:11" ht="45" x14ac:dyDescent="0.2">
      <c r="A1441" s="40"/>
      <c r="B1441" s="74" t="s">
        <v>11</v>
      </c>
      <c r="C1441" s="41" t="s">
        <v>207</v>
      </c>
      <c r="D1441" s="75">
        <v>5</v>
      </c>
      <c r="E1441" s="76" t="s">
        <v>37</v>
      </c>
      <c r="F1441" s="42" t="s">
        <v>23</v>
      </c>
      <c r="G1441" s="43"/>
      <c r="H1441" s="44">
        <f t="shared" si="850"/>
        <v>0</v>
      </c>
      <c r="I1441" s="112" t="s">
        <v>23</v>
      </c>
      <c r="J1441" s="113">
        <f t="shared" ref="J1441:J1442" si="852">TRUNC(G1441*(1+$K$4),2)</f>
        <v>0</v>
      </c>
      <c r="K1441" s="114">
        <f t="shared" si="851"/>
        <v>0</v>
      </c>
    </row>
    <row r="1442" spans="1:11" ht="15" x14ac:dyDescent="0.2">
      <c r="A1442" s="40"/>
      <c r="B1442" s="74" t="s">
        <v>24</v>
      </c>
      <c r="C1442" s="41" t="s">
        <v>199</v>
      </c>
      <c r="D1442" s="75">
        <v>1</v>
      </c>
      <c r="E1442" s="76" t="s">
        <v>36</v>
      </c>
      <c r="F1442" s="62"/>
      <c r="G1442" s="43"/>
      <c r="H1442" s="44">
        <f t="shared" si="850"/>
        <v>0</v>
      </c>
      <c r="I1442" s="113">
        <f t="shared" ref="I1442" si="853">TRUNC(F1442*(1+$K$4),2)</f>
        <v>0</v>
      </c>
      <c r="J1442" s="113">
        <f t="shared" si="852"/>
        <v>0</v>
      </c>
      <c r="K1442" s="114">
        <f t="shared" si="851"/>
        <v>0</v>
      </c>
    </row>
    <row r="1443" spans="1:11" ht="15" x14ac:dyDescent="0.2">
      <c r="A1443" s="33"/>
      <c r="B1443" s="34" t="s">
        <v>38</v>
      </c>
      <c r="C1443" s="35" t="s">
        <v>151</v>
      </c>
      <c r="D1443" s="36"/>
      <c r="E1443" s="35"/>
      <c r="F1443" s="37"/>
      <c r="G1443" s="37"/>
      <c r="H1443" s="38"/>
      <c r="I1443" s="39"/>
      <c r="J1443" s="37"/>
      <c r="K1443" s="38"/>
    </row>
    <row r="1444" spans="1:11" ht="30" x14ac:dyDescent="0.2">
      <c r="A1444" s="40"/>
      <c r="B1444" s="74" t="s">
        <v>12</v>
      </c>
      <c r="C1444" s="41" t="s">
        <v>164</v>
      </c>
      <c r="D1444" s="75">
        <v>16</v>
      </c>
      <c r="E1444" s="76" t="s">
        <v>36</v>
      </c>
      <c r="F1444" s="62"/>
      <c r="G1444" s="43"/>
      <c r="H1444" s="44">
        <f t="shared" ref="H1444:H1448" si="854">SUM(F1444,G1444)*D1444</f>
        <v>0</v>
      </c>
      <c r="I1444" s="113">
        <f t="shared" ref="I1444:I1448" si="855">TRUNC(F1444*(1+$K$4),2)</f>
        <v>0</v>
      </c>
      <c r="J1444" s="113">
        <f t="shared" ref="J1444:J1448" si="856">TRUNC(G1444*(1+$K$4),2)</f>
        <v>0</v>
      </c>
      <c r="K1444" s="114">
        <f t="shared" ref="K1444:K1448" si="857">SUM(I1444:J1444)*D1444</f>
        <v>0</v>
      </c>
    </row>
    <row r="1445" spans="1:11" ht="15" x14ac:dyDescent="0.2">
      <c r="A1445" s="40"/>
      <c r="B1445" s="74" t="s">
        <v>14</v>
      </c>
      <c r="C1445" s="41" t="s">
        <v>209</v>
      </c>
      <c r="D1445" s="75">
        <v>30</v>
      </c>
      <c r="E1445" s="76" t="s">
        <v>13</v>
      </c>
      <c r="F1445" s="62"/>
      <c r="G1445" s="43"/>
      <c r="H1445" s="44">
        <f t="shared" si="854"/>
        <v>0</v>
      </c>
      <c r="I1445" s="113">
        <f t="shared" si="855"/>
        <v>0</v>
      </c>
      <c r="J1445" s="113">
        <f t="shared" si="856"/>
        <v>0</v>
      </c>
      <c r="K1445" s="114">
        <f t="shared" si="857"/>
        <v>0</v>
      </c>
    </row>
    <row r="1446" spans="1:11" ht="15" x14ac:dyDescent="0.2">
      <c r="A1446" s="40"/>
      <c r="B1446" s="74" t="s">
        <v>15</v>
      </c>
      <c r="C1446" s="41" t="s">
        <v>152</v>
      </c>
      <c r="D1446" s="75">
        <v>3</v>
      </c>
      <c r="E1446" s="76" t="s">
        <v>36</v>
      </c>
      <c r="F1446" s="62"/>
      <c r="G1446" s="43"/>
      <c r="H1446" s="44">
        <f t="shared" si="854"/>
        <v>0</v>
      </c>
      <c r="I1446" s="113">
        <f t="shared" si="855"/>
        <v>0</v>
      </c>
      <c r="J1446" s="113">
        <f t="shared" si="856"/>
        <v>0</v>
      </c>
      <c r="K1446" s="114">
        <f t="shared" si="857"/>
        <v>0</v>
      </c>
    </row>
    <row r="1447" spans="1:11" ht="15" x14ac:dyDescent="0.2">
      <c r="A1447" s="40"/>
      <c r="B1447" s="74" t="s">
        <v>16</v>
      </c>
      <c r="C1447" s="41" t="s">
        <v>153</v>
      </c>
      <c r="D1447" s="75">
        <v>32</v>
      </c>
      <c r="E1447" s="76" t="s">
        <v>4</v>
      </c>
      <c r="F1447" s="62"/>
      <c r="G1447" s="43"/>
      <c r="H1447" s="44">
        <f t="shared" si="854"/>
        <v>0</v>
      </c>
      <c r="I1447" s="113">
        <f t="shared" si="855"/>
        <v>0</v>
      </c>
      <c r="J1447" s="113">
        <f t="shared" si="856"/>
        <v>0</v>
      </c>
      <c r="K1447" s="114">
        <f t="shared" si="857"/>
        <v>0</v>
      </c>
    </row>
    <row r="1448" spans="1:11" ht="30" x14ac:dyDescent="0.2">
      <c r="A1448" s="40"/>
      <c r="B1448" s="74" t="s">
        <v>17</v>
      </c>
      <c r="C1448" s="41" t="s">
        <v>154</v>
      </c>
      <c r="D1448" s="75">
        <v>8</v>
      </c>
      <c r="E1448" s="76" t="s">
        <v>4</v>
      </c>
      <c r="F1448" s="62"/>
      <c r="G1448" s="43"/>
      <c r="H1448" s="44">
        <f t="shared" si="854"/>
        <v>0</v>
      </c>
      <c r="I1448" s="113">
        <f t="shared" si="855"/>
        <v>0</v>
      </c>
      <c r="J1448" s="113">
        <f t="shared" si="856"/>
        <v>0</v>
      </c>
      <c r="K1448" s="114">
        <f t="shared" si="857"/>
        <v>0</v>
      </c>
    </row>
    <row r="1449" spans="1:11" ht="15" x14ac:dyDescent="0.2">
      <c r="A1449" s="40"/>
      <c r="B1449" s="34" t="s">
        <v>39</v>
      </c>
      <c r="C1449" s="35" t="s">
        <v>172</v>
      </c>
      <c r="D1449" s="75"/>
      <c r="E1449" s="76"/>
      <c r="F1449" s="42"/>
      <c r="G1449" s="111"/>
      <c r="H1449" s="44"/>
      <c r="I1449" s="113"/>
      <c r="J1449" s="113"/>
      <c r="K1449" s="114"/>
    </row>
    <row r="1450" spans="1:11" ht="15" x14ac:dyDescent="0.2">
      <c r="A1450" s="40"/>
      <c r="B1450" s="74" t="s">
        <v>18</v>
      </c>
      <c r="C1450" s="41" t="s">
        <v>175</v>
      </c>
      <c r="D1450" s="75">
        <v>1</v>
      </c>
      <c r="E1450" s="76" t="s">
        <v>4</v>
      </c>
      <c r="F1450" s="42" t="s">
        <v>23</v>
      </c>
      <c r="G1450" s="43"/>
      <c r="H1450" s="44">
        <f t="shared" ref="H1450:H1459" si="858">SUM(F1450,G1450)*D1450</f>
        <v>0</v>
      </c>
      <c r="I1450" s="112" t="s">
        <v>23</v>
      </c>
      <c r="J1450" s="113">
        <f t="shared" ref="J1450:J1454" si="859">TRUNC(G1450*(1+$K$4),2)</f>
        <v>0</v>
      </c>
      <c r="K1450" s="114">
        <f t="shared" ref="K1450:K1459" si="860">SUM(I1450:J1450)*D1450</f>
        <v>0</v>
      </c>
    </row>
    <row r="1451" spans="1:11" ht="15" x14ac:dyDescent="0.2">
      <c r="A1451" s="40"/>
      <c r="B1451" s="74" t="s">
        <v>19</v>
      </c>
      <c r="C1451" s="41" t="s">
        <v>176</v>
      </c>
      <c r="D1451" s="75">
        <v>1</v>
      </c>
      <c r="E1451" s="76" t="s">
        <v>4</v>
      </c>
      <c r="F1451" s="42" t="s">
        <v>23</v>
      </c>
      <c r="G1451" s="43"/>
      <c r="H1451" s="44">
        <f t="shared" si="858"/>
        <v>0</v>
      </c>
      <c r="I1451" s="112" t="s">
        <v>23</v>
      </c>
      <c r="J1451" s="113">
        <f t="shared" si="859"/>
        <v>0</v>
      </c>
      <c r="K1451" s="114">
        <f t="shared" si="860"/>
        <v>0</v>
      </c>
    </row>
    <row r="1452" spans="1:11" ht="15" x14ac:dyDescent="0.2">
      <c r="A1452" s="40"/>
      <c r="B1452" s="74" t="s">
        <v>20</v>
      </c>
      <c r="C1452" s="41" t="s">
        <v>177</v>
      </c>
      <c r="D1452" s="75">
        <v>1</v>
      </c>
      <c r="E1452" s="76" t="s">
        <v>4</v>
      </c>
      <c r="F1452" s="42" t="s">
        <v>23</v>
      </c>
      <c r="G1452" s="43"/>
      <c r="H1452" s="44">
        <f t="shared" si="858"/>
        <v>0</v>
      </c>
      <c r="I1452" s="112" t="s">
        <v>23</v>
      </c>
      <c r="J1452" s="113">
        <f t="shared" si="859"/>
        <v>0</v>
      </c>
      <c r="K1452" s="114">
        <f t="shared" si="860"/>
        <v>0</v>
      </c>
    </row>
    <row r="1453" spans="1:11" ht="15" x14ac:dyDescent="0.2">
      <c r="A1453" s="40"/>
      <c r="B1453" s="74" t="s">
        <v>21</v>
      </c>
      <c r="C1453" s="41" t="s">
        <v>178</v>
      </c>
      <c r="D1453" s="75">
        <v>1</v>
      </c>
      <c r="E1453" s="76" t="s">
        <v>4</v>
      </c>
      <c r="F1453" s="42" t="s">
        <v>23</v>
      </c>
      <c r="G1453" s="43"/>
      <c r="H1453" s="44">
        <f t="shared" si="858"/>
        <v>0</v>
      </c>
      <c r="I1453" s="112" t="s">
        <v>23</v>
      </c>
      <c r="J1453" s="113">
        <f t="shared" si="859"/>
        <v>0</v>
      </c>
      <c r="K1453" s="114">
        <f t="shared" si="860"/>
        <v>0</v>
      </c>
    </row>
    <row r="1454" spans="1:11" ht="15" x14ac:dyDescent="0.2">
      <c r="A1454" s="40"/>
      <c r="B1454" s="74" t="s">
        <v>22</v>
      </c>
      <c r="C1454" s="41" t="s">
        <v>179</v>
      </c>
      <c r="D1454" s="75">
        <v>1</v>
      </c>
      <c r="E1454" s="76" t="s">
        <v>4</v>
      </c>
      <c r="F1454" s="62"/>
      <c r="G1454" s="43"/>
      <c r="H1454" s="44">
        <f t="shared" si="858"/>
        <v>0</v>
      </c>
      <c r="I1454" s="113">
        <f t="shared" ref="I1454" si="861">TRUNC(F1454*(1+$K$4),2)</f>
        <v>0</v>
      </c>
      <c r="J1454" s="113">
        <f t="shared" si="859"/>
        <v>0</v>
      </c>
      <c r="K1454" s="114">
        <f t="shared" si="860"/>
        <v>0</v>
      </c>
    </row>
    <row r="1455" spans="1:11" ht="15" x14ac:dyDescent="0.2">
      <c r="A1455" s="40"/>
      <c r="B1455" s="74" t="s">
        <v>173</v>
      </c>
      <c r="C1455" s="41" t="s">
        <v>180</v>
      </c>
      <c r="D1455" s="75">
        <v>1</v>
      </c>
      <c r="E1455" s="76" t="s">
        <v>4</v>
      </c>
      <c r="F1455" s="42" t="s">
        <v>23</v>
      </c>
      <c r="G1455" s="43"/>
      <c r="H1455" s="44">
        <f t="shared" si="858"/>
        <v>0</v>
      </c>
      <c r="I1455" s="112" t="s">
        <v>23</v>
      </c>
      <c r="J1455" s="113">
        <f>TRUNC(G1455*(1+$K$4),2)</f>
        <v>0</v>
      </c>
      <c r="K1455" s="114">
        <f t="shared" si="860"/>
        <v>0</v>
      </c>
    </row>
    <row r="1456" spans="1:11" ht="30" x14ac:dyDescent="0.2">
      <c r="A1456" s="40"/>
      <c r="B1456" s="74" t="s">
        <v>174</v>
      </c>
      <c r="C1456" s="41" t="s">
        <v>212</v>
      </c>
      <c r="D1456" s="75">
        <v>15</v>
      </c>
      <c r="E1456" s="76" t="s">
        <v>36</v>
      </c>
      <c r="F1456" s="62"/>
      <c r="G1456" s="43"/>
      <c r="H1456" s="44">
        <f t="shared" si="858"/>
        <v>0</v>
      </c>
      <c r="I1456" s="113">
        <f t="shared" ref="I1456:I1457" si="862">TRUNC(F1456*(1+$K$4),2)</f>
        <v>0</v>
      </c>
      <c r="J1456" s="113">
        <f t="shared" ref="J1456:J1457" si="863">TRUNC(G1456*(1+$K$4),2)</f>
        <v>0</v>
      </c>
      <c r="K1456" s="114">
        <f t="shared" si="860"/>
        <v>0</v>
      </c>
    </row>
    <row r="1457" spans="1:11" ht="15" x14ac:dyDescent="0.2">
      <c r="A1457" s="40"/>
      <c r="B1457" s="74" t="s">
        <v>40</v>
      </c>
      <c r="C1457" s="41" t="s">
        <v>250</v>
      </c>
      <c r="D1457" s="75">
        <v>2</v>
      </c>
      <c r="E1457" s="76" t="s">
        <v>4</v>
      </c>
      <c r="F1457" s="62"/>
      <c r="G1457" s="43"/>
      <c r="H1457" s="44">
        <f t="shared" si="858"/>
        <v>0</v>
      </c>
      <c r="I1457" s="113">
        <f t="shared" si="862"/>
        <v>0</v>
      </c>
      <c r="J1457" s="113">
        <f t="shared" si="863"/>
        <v>0</v>
      </c>
      <c r="K1457" s="114">
        <f t="shared" si="860"/>
        <v>0</v>
      </c>
    </row>
    <row r="1458" spans="1:11" ht="15" x14ac:dyDescent="0.2">
      <c r="A1458" s="40"/>
      <c r="B1458" s="74" t="s">
        <v>41</v>
      </c>
      <c r="C1458" s="41" t="s">
        <v>46</v>
      </c>
      <c r="D1458" s="75">
        <v>58</v>
      </c>
      <c r="E1458" s="76" t="s">
        <v>36</v>
      </c>
      <c r="F1458" s="43"/>
      <c r="G1458" s="43"/>
      <c r="H1458" s="44">
        <f t="shared" si="858"/>
        <v>0</v>
      </c>
      <c r="I1458" s="113">
        <f t="shared" ref="I1458:I1459" si="864">TRUNC(F1458*(1+$K$4),2)</f>
        <v>0</v>
      </c>
      <c r="J1458" s="113">
        <f t="shared" ref="J1458:J1459" si="865">TRUNC(G1458*(1+$K$4),2)</f>
        <v>0</v>
      </c>
      <c r="K1458" s="114">
        <f t="shared" si="860"/>
        <v>0</v>
      </c>
    </row>
    <row r="1459" spans="1:11" ht="15" x14ac:dyDescent="0.2">
      <c r="A1459" s="45"/>
      <c r="B1459" s="46" t="s">
        <v>251</v>
      </c>
      <c r="C1459" s="47" t="s">
        <v>47</v>
      </c>
      <c r="D1459" s="48">
        <v>58</v>
      </c>
      <c r="E1459" s="49" t="s">
        <v>36</v>
      </c>
      <c r="F1459" s="50"/>
      <c r="G1459" s="50"/>
      <c r="H1459" s="44">
        <f t="shared" si="858"/>
        <v>0</v>
      </c>
      <c r="I1459" s="113">
        <f t="shared" si="864"/>
        <v>0</v>
      </c>
      <c r="J1459" s="113">
        <f t="shared" si="865"/>
        <v>0</v>
      </c>
      <c r="K1459" s="114">
        <f t="shared" si="860"/>
        <v>0</v>
      </c>
    </row>
    <row r="1460" spans="1:11" ht="15" x14ac:dyDescent="0.2">
      <c r="A1460" s="21"/>
      <c r="B1460" s="22"/>
      <c r="C1460" s="51" t="s">
        <v>42</v>
      </c>
      <c r="D1460" s="52"/>
      <c r="E1460" s="51"/>
      <c r="F1460" s="53">
        <f>SUMPRODUCT(D1440:D1459,F1440:F1459)</f>
        <v>0</v>
      </c>
      <c r="G1460" s="53">
        <f>SUMPRODUCT(D1440:D1459,G1440:G1459)</f>
        <v>0</v>
      </c>
      <c r="H1460" s="54">
        <f>SUM(H1440:H1459)</f>
        <v>0</v>
      </c>
      <c r="I1460" s="53">
        <f>SUMPRODUCT(I1440:I1459,D1440:D1459)</f>
        <v>0</v>
      </c>
      <c r="J1460" s="53">
        <f>SUMPRODUCT(J1440:J1459,D1440:D1459)</f>
        <v>0</v>
      </c>
      <c r="K1460" s="54">
        <f>SUM(K1440:K1459)</f>
        <v>0</v>
      </c>
    </row>
    <row r="1461" spans="1:11" ht="15" x14ac:dyDescent="0.2">
      <c r="A1461" s="56"/>
      <c r="B1461" s="24" t="s">
        <v>43</v>
      </c>
      <c r="C1461" s="25" t="s">
        <v>155</v>
      </c>
      <c r="D1461" s="26"/>
      <c r="E1461" s="25"/>
      <c r="F1461" s="27"/>
      <c r="G1461" s="57"/>
      <c r="H1461" s="58"/>
      <c r="I1461" s="59"/>
      <c r="J1461" s="60"/>
      <c r="K1461" s="61"/>
    </row>
    <row r="1462" spans="1:11" ht="75" x14ac:dyDescent="0.2">
      <c r="A1462" s="33"/>
      <c r="B1462" s="74">
        <v>1</v>
      </c>
      <c r="C1462" s="41" t="s">
        <v>248</v>
      </c>
      <c r="D1462" s="75">
        <v>10</v>
      </c>
      <c r="E1462" s="76" t="s">
        <v>36</v>
      </c>
      <c r="F1462" s="43"/>
      <c r="G1462" s="43"/>
      <c r="H1462" s="44">
        <f t="shared" ref="H1462" si="866">SUM(F1462,G1462)*D1462</f>
        <v>0</v>
      </c>
      <c r="I1462" s="113">
        <f t="shared" ref="I1462" si="867">TRUNC(F1462*(1+$K$4),2)</f>
        <v>0</v>
      </c>
      <c r="J1462" s="113">
        <f t="shared" ref="J1462" si="868">TRUNC(G1462*(1+$K$4),2)</f>
        <v>0</v>
      </c>
      <c r="K1462" s="114">
        <f t="shared" ref="K1462" si="869">SUM(I1462:J1462)*D1462</f>
        <v>0</v>
      </c>
    </row>
    <row r="1463" spans="1:11" ht="15" x14ac:dyDescent="0.2">
      <c r="A1463" s="21"/>
      <c r="B1463" s="22"/>
      <c r="C1463" s="51" t="s">
        <v>168</v>
      </c>
      <c r="D1463" s="52"/>
      <c r="E1463" s="51"/>
      <c r="F1463" s="53" t="e">
        <f>SUMPRODUCT(D1462,F1462)</f>
        <v>#VALUE!</v>
      </c>
      <c r="G1463" s="53" t="e">
        <f>SUMPRODUCT(D1462,G1462)</f>
        <v>#VALUE!</v>
      </c>
      <c r="H1463" s="54">
        <f>H1462</f>
        <v>0</v>
      </c>
      <c r="I1463" s="53">
        <f>SUMPRODUCT(D1462,I1462)</f>
        <v>0</v>
      </c>
      <c r="J1463" s="53">
        <f>SUMPRODUCT(D1462,J1462)</f>
        <v>0</v>
      </c>
      <c r="K1463" s="54">
        <f>K1462</f>
        <v>0</v>
      </c>
    </row>
    <row r="1464" spans="1:11" ht="15" x14ac:dyDescent="0.2">
      <c r="A1464" s="56"/>
      <c r="B1464" s="24" t="s">
        <v>44</v>
      </c>
      <c r="C1464" s="25" t="s">
        <v>156</v>
      </c>
      <c r="D1464" s="26"/>
      <c r="E1464" s="25"/>
      <c r="F1464" s="27"/>
      <c r="G1464" s="57"/>
      <c r="H1464" s="58"/>
      <c r="I1464" s="59"/>
      <c r="J1464" s="60"/>
      <c r="K1464" s="61"/>
    </row>
    <row r="1465" spans="1:11" ht="15" x14ac:dyDescent="0.2">
      <c r="A1465" s="33"/>
      <c r="B1465" s="34">
        <v>1</v>
      </c>
      <c r="C1465" s="35" t="s">
        <v>157</v>
      </c>
      <c r="D1465" s="36"/>
      <c r="E1465" s="35"/>
      <c r="F1465" s="37"/>
      <c r="G1465" s="37"/>
      <c r="H1465" s="38"/>
      <c r="I1465" s="55"/>
      <c r="J1465" s="37"/>
      <c r="K1465" s="38"/>
    </row>
    <row r="1466" spans="1:11" ht="30" x14ac:dyDescent="0.2">
      <c r="A1466" s="40"/>
      <c r="B1466" s="74" t="s">
        <v>10</v>
      </c>
      <c r="C1466" s="41" t="s">
        <v>158</v>
      </c>
      <c r="D1466" s="75"/>
      <c r="E1466" s="76"/>
      <c r="F1466" s="42"/>
      <c r="G1466" s="111"/>
      <c r="H1466" s="44"/>
      <c r="I1466" s="112"/>
      <c r="J1466" s="113"/>
      <c r="K1466" s="114"/>
    </row>
    <row r="1467" spans="1:11" ht="15" x14ac:dyDescent="0.2">
      <c r="A1467" s="40"/>
      <c r="B1467" s="74" t="s">
        <v>45</v>
      </c>
      <c r="C1467" s="41" t="s">
        <v>184</v>
      </c>
      <c r="D1467" s="75">
        <v>83</v>
      </c>
      <c r="E1467" s="76" t="s">
        <v>13</v>
      </c>
      <c r="F1467" s="62"/>
      <c r="G1467" s="43"/>
      <c r="H1467" s="44">
        <f t="shared" ref="H1467:H1476" si="870">SUM(F1467,G1467)*D1467</f>
        <v>0</v>
      </c>
      <c r="I1467" s="112">
        <f t="shared" ref="I1467:I1476" si="871">TRUNC(F1467*(1+$K$4),2)</f>
        <v>0</v>
      </c>
      <c r="J1467" s="113">
        <f t="shared" ref="J1467:J1476" si="872">TRUNC(G1467*(1+$K$4),2)</f>
        <v>0</v>
      </c>
      <c r="K1467" s="114">
        <f t="shared" ref="K1467:K1476" si="873">SUM(I1467:J1467)*D1467</f>
        <v>0</v>
      </c>
    </row>
    <row r="1468" spans="1:11" ht="45" x14ac:dyDescent="0.2">
      <c r="A1468" s="40"/>
      <c r="B1468" s="74" t="s">
        <v>11</v>
      </c>
      <c r="C1468" s="41" t="s">
        <v>167</v>
      </c>
      <c r="D1468" s="75">
        <v>1</v>
      </c>
      <c r="E1468" s="76" t="s">
        <v>4</v>
      </c>
      <c r="F1468" s="62"/>
      <c r="G1468" s="43"/>
      <c r="H1468" s="44">
        <f t="shared" si="870"/>
        <v>0</v>
      </c>
      <c r="I1468" s="112">
        <f t="shared" si="871"/>
        <v>0</v>
      </c>
      <c r="J1468" s="113">
        <f t="shared" si="872"/>
        <v>0</v>
      </c>
      <c r="K1468" s="114">
        <f t="shared" si="873"/>
        <v>0</v>
      </c>
    </row>
    <row r="1469" spans="1:11" ht="15" x14ac:dyDescent="0.2">
      <c r="A1469" s="40"/>
      <c r="B1469" s="74" t="s">
        <v>24</v>
      </c>
      <c r="C1469" s="41" t="s">
        <v>210</v>
      </c>
      <c r="D1469" s="75">
        <v>54</v>
      </c>
      <c r="E1469" s="76" t="s">
        <v>13</v>
      </c>
      <c r="F1469" s="43"/>
      <c r="G1469" s="43"/>
      <c r="H1469" s="44">
        <f t="shared" si="870"/>
        <v>0</v>
      </c>
      <c r="I1469" s="112">
        <f t="shared" si="871"/>
        <v>0</v>
      </c>
      <c r="J1469" s="113">
        <f t="shared" si="872"/>
        <v>0</v>
      </c>
      <c r="K1469" s="114">
        <f t="shared" si="873"/>
        <v>0</v>
      </c>
    </row>
    <row r="1470" spans="1:11" ht="15" x14ac:dyDescent="0.2">
      <c r="A1470" s="40"/>
      <c r="B1470" s="74" t="s">
        <v>26</v>
      </c>
      <c r="C1470" s="41" t="s">
        <v>185</v>
      </c>
      <c r="D1470" s="75">
        <v>8</v>
      </c>
      <c r="E1470" s="76" t="s">
        <v>4</v>
      </c>
      <c r="F1470" s="62"/>
      <c r="G1470" s="43"/>
      <c r="H1470" s="44">
        <f t="shared" si="870"/>
        <v>0</v>
      </c>
      <c r="I1470" s="112">
        <f t="shared" si="871"/>
        <v>0</v>
      </c>
      <c r="J1470" s="113">
        <f t="shared" si="872"/>
        <v>0</v>
      </c>
      <c r="K1470" s="114">
        <f t="shared" si="873"/>
        <v>0</v>
      </c>
    </row>
    <row r="1471" spans="1:11" ht="15" x14ac:dyDescent="0.2">
      <c r="A1471" s="40"/>
      <c r="B1471" s="74" t="s">
        <v>25</v>
      </c>
      <c r="C1471" s="41" t="s">
        <v>159</v>
      </c>
      <c r="D1471" s="75">
        <v>1</v>
      </c>
      <c r="E1471" s="76" t="s">
        <v>4</v>
      </c>
      <c r="F1471" s="62"/>
      <c r="G1471" s="43"/>
      <c r="H1471" s="44">
        <f t="shared" si="870"/>
        <v>0</v>
      </c>
      <c r="I1471" s="112">
        <f t="shared" si="871"/>
        <v>0</v>
      </c>
      <c r="J1471" s="113">
        <f t="shared" si="872"/>
        <v>0</v>
      </c>
      <c r="K1471" s="114">
        <f t="shared" si="873"/>
        <v>0</v>
      </c>
    </row>
    <row r="1472" spans="1:11" ht="30" x14ac:dyDescent="0.2">
      <c r="A1472" s="40"/>
      <c r="B1472" s="74" t="s">
        <v>27</v>
      </c>
      <c r="C1472" s="41" t="s">
        <v>160</v>
      </c>
      <c r="D1472" s="75">
        <v>1</v>
      </c>
      <c r="E1472" s="76" t="s">
        <v>169</v>
      </c>
      <c r="F1472" s="62"/>
      <c r="G1472" s="43"/>
      <c r="H1472" s="44">
        <f t="shared" si="870"/>
        <v>0</v>
      </c>
      <c r="I1472" s="112">
        <f t="shared" si="871"/>
        <v>0</v>
      </c>
      <c r="J1472" s="113">
        <f t="shared" si="872"/>
        <v>0</v>
      </c>
      <c r="K1472" s="114">
        <f t="shared" si="873"/>
        <v>0</v>
      </c>
    </row>
    <row r="1473" spans="1:11" ht="30" x14ac:dyDescent="0.2">
      <c r="A1473" s="40"/>
      <c r="B1473" s="74" t="s">
        <v>29</v>
      </c>
      <c r="C1473" s="41" t="s">
        <v>161</v>
      </c>
      <c r="D1473" s="75">
        <v>22</v>
      </c>
      <c r="E1473" s="76" t="s">
        <v>13</v>
      </c>
      <c r="F1473" s="62"/>
      <c r="G1473" s="43"/>
      <c r="H1473" s="44">
        <f t="shared" si="870"/>
        <v>0</v>
      </c>
      <c r="I1473" s="112">
        <f t="shared" si="871"/>
        <v>0</v>
      </c>
      <c r="J1473" s="113">
        <f t="shared" si="872"/>
        <v>0</v>
      </c>
      <c r="K1473" s="114">
        <f t="shared" si="873"/>
        <v>0</v>
      </c>
    </row>
    <row r="1474" spans="1:11" ht="75" x14ac:dyDescent="0.2">
      <c r="A1474" s="40"/>
      <c r="B1474" s="74" t="s">
        <v>30</v>
      </c>
      <c r="C1474" s="41" t="s">
        <v>162</v>
      </c>
      <c r="D1474" s="75">
        <v>19</v>
      </c>
      <c r="E1474" s="76" t="s">
        <v>13</v>
      </c>
      <c r="F1474" s="62"/>
      <c r="G1474" s="43"/>
      <c r="H1474" s="44">
        <f t="shared" si="870"/>
        <v>0</v>
      </c>
      <c r="I1474" s="112">
        <f t="shared" si="871"/>
        <v>0</v>
      </c>
      <c r="J1474" s="113">
        <f t="shared" si="872"/>
        <v>0</v>
      </c>
      <c r="K1474" s="114">
        <f t="shared" si="873"/>
        <v>0</v>
      </c>
    </row>
    <row r="1475" spans="1:11" ht="30" x14ac:dyDescent="0.2">
      <c r="A1475" s="40"/>
      <c r="B1475" s="74" t="s">
        <v>31</v>
      </c>
      <c r="C1475" s="41" t="s">
        <v>211</v>
      </c>
      <c r="D1475" s="75">
        <v>1</v>
      </c>
      <c r="E1475" s="76" t="s">
        <v>169</v>
      </c>
      <c r="F1475" s="43"/>
      <c r="G1475" s="43"/>
      <c r="H1475" s="44">
        <f t="shared" si="870"/>
        <v>0</v>
      </c>
      <c r="I1475" s="112">
        <f t="shared" si="871"/>
        <v>0</v>
      </c>
      <c r="J1475" s="113">
        <f t="shared" si="872"/>
        <v>0</v>
      </c>
      <c r="K1475" s="114">
        <f t="shared" si="873"/>
        <v>0</v>
      </c>
    </row>
    <row r="1476" spans="1:11" ht="15" x14ac:dyDescent="0.2">
      <c r="A1476" s="40"/>
      <c r="B1476" s="74" t="s">
        <v>28</v>
      </c>
      <c r="C1476" s="41" t="s">
        <v>163</v>
      </c>
      <c r="D1476" s="75">
        <v>1</v>
      </c>
      <c r="E1476" s="76" t="s">
        <v>4</v>
      </c>
      <c r="F1476" s="43"/>
      <c r="G1476" s="43"/>
      <c r="H1476" s="44">
        <f t="shared" si="870"/>
        <v>0</v>
      </c>
      <c r="I1476" s="112">
        <f t="shared" si="871"/>
        <v>0</v>
      </c>
      <c r="J1476" s="113">
        <f t="shared" si="872"/>
        <v>0</v>
      </c>
      <c r="K1476" s="114">
        <f t="shared" si="873"/>
        <v>0</v>
      </c>
    </row>
    <row r="1477" spans="1:11" ht="15.75" thickBot="1" x14ac:dyDescent="0.25">
      <c r="A1477" s="63"/>
      <c r="B1477" s="64"/>
      <c r="C1477" s="65" t="s">
        <v>49</v>
      </c>
      <c r="D1477" s="66"/>
      <c r="E1477" s="65"/>
      <c r="F1477" s="67">
        <f>SUMPRODUCT(D1467:D1476,F1467:F1476)</f>
        <v>0</v>
      </c>
      <c r="G1477" s="67">
        <f>SUMPRODUCT(D1467:D1476,G1467:G1476)</f>
        <v>0</v>
      </c>
      <c r="H1477" s="68">
        <f>SUM(H1467:H1476)</f>
        <v>0</v>
      </c>
      <c r="I1477" s="67">
        <f>SUMPRODUCT(D1467:D1476,I1467:I1476)</f>
        <v>0</v>
      </c>
      <c r="J1477" s="67">
        <f>SUMPRODUCT(D1467:D1476,J1467:J1476)</f>
        <v>0</v>
      </c>
      <c r="K1477" s="68">
        <f>SUM(K1467:K1476)</f>
        <v>0</v>
      </c>
    </row>
    <row r="1478" spans="1:11" ht="15.75" thickBot="1" x14ac:dyDescent="0.25">
      <c r="A1478" s="85"/>
      <c r="B1478" s="86"/>
      <c r="C1478" s="87" t="s">
        <v>145</v>
      </c>
      <c r="D1478" s="88"/>
      <c r="E1478" s="87"/>
      <c r="F1478" s="89" t="e">
        <f>F1477+F1463+F1460</f>
        <v>#VALUE!</v>
      </c>
      <c r="G1478" s="89" t="e">
        <f t="shared" ref="G1478:K1478" si="874">G1477+G1463+G1460</f>
        <v>#VALUE!</v>
      </c>
      <c r="H1478" s="89">
        <f t="shared" si="874"/>
        <v>0</v>
      </c>
      <c r="I1478" s="89">
        <f t="shared" si="874"/>
        <v>0</v>
      </c>
      <c r="J1478" s="89">
        <f t="shared" si="874"/>
        <v>0</v>
      </c>
      <c r="K1478" s="89">
        <f t="shared" si="874"/>
        <v>0</v>
      </c>
    </row>
    <row r="1479" spans="1:11" ht="15.75" thickBot="1" x14ac:dyDescent="0.25">
      <c r="A1479" s="90"/>
      <c r="B1479" s="91"/>
      <c r="C1479" s="92" t="s">
        <v>146</v>
      </c>
      <c r="D1479" s="93"/>
      <c r="E1479" s="92"/>
      <c r="F1479" s="94" t="e">
        <f t="shared" ref="F1479:K1479" si="875">F1436+F1369+F1328+F1403+F1478</f>
        <v>#VALUE!</v>
      </c>
      <c r="G1479" s="94" t="e">
        <f t="shared" si="875"/>
        <v>#VALUE!</v>
      </c>
      <c r="H1479" s="94">
        <f t="shared" si="875"/>
        <v>0</v>
      </c>
      <c r="I1479" s="94">
        <f t="shared" si="875"/>
        <v>0</v>
      </c>
      <c r="J1479" s="94">
        <f t="shared" si="875"/>
        <v>0</v>
      </c>
      <c r="K1479" s="94">
        <f t="shared" si="875"/>
        <v>0</v>
      </c>
    </row>
    <row r="1480" spans="1:11" ht="16.5" thickTop="1" thickBot="1" x14ac:dyDescent="0.25">
      <c r="A1480" s="69"/>
      <c r="B1480" s="70"/>
      <c r="C1480" s="71" t="s">
        <v>91</v>
      </c>
      <c r="D1480" s="72"/>
      <c r="E1480" s="71"/>
      <c r="F1480" s="73" t="e">
        <f t="shared" ref="F1480:K1480" si="876">SUM(F1479+F1286+F1107+F973+F827+F560+F408+F236)</f>
        <v>#VALUE!</v>
      </c>
      <c r="G1480" s="73" t="e">
        <f t="shared" si="876"/>
        <v>#VALUE!</v>
      </c>
      <c r="H1480" s="73">
        <f t="shared" si="876"/>
        <v>0</v>
      </c>
      <c r="I1480" s="73">
        <f t="shared" si="876"/>
        <v>0</v>
      </c>
      <c r="J1480" s="73">
        <f t="shared" si="876"/>
        <v>0</v>
      </c>
      <c r="K1480" s="73">
        <f t="shared" si="876"/>
        <v>0</v>
      </c>
    </row>
    <row r="1481" spans="1:11" x14ac:dyDescent="0.2">
      <c r="A1481" s="3"/>
      <c r="B1481" s="3"/>
      <c r="C1481" s="3"/>
      <c r="D1481" s="18"/>
      <c r="E1481" s="3"/>
      <c r="F1481" s="8"/>
      <c r="G1481" s="8"/>
      <c r="H1481" s="6"/>
    </row>
    <row r="1482" spans="1:11" x14ac:dyDescent="0.2">
      <c r="A1482" s="3"/>
      <c r="B1482" s="3"/>
      <c r="C1482" s="3"/>
      <c r="D1482" s="18"/>
      <c r="E1482" s="3"/>
      <c r="F1482" s="8"/>
      <c r="G1482" s="8"/>
      <c r="H1482" s="6"/>
    </row>
    <row r="1483" spans="1:11" x14ac:dyDescent="0.2">
      <c r="A1483" s="3"/>
      <c r="B1483" s="3"/>
      <c r="C1483" s="3"/>
      <c r="D1483" s="18"/>
      <c r="E1483" s="3"/>
      <c r="F1483" s="8"/>
      <c r="G1483" s="8"/>
      <c r="H1483" s="6"/>
    </row>
    <row r="1484" spans="1:11" x14ac:dyDescent="0.2">
      <c r="A1484" s="3"/>
      <c r="B1484" s="3"/>
      <c r="C1484" s="3"/>
      <c r="D1484" s="18"/>
      <c r="E1484" s="3"/>
      <c r="F1484" s="8"/>
      <c r="G1484" s="8"/>
      <c r="H1484" s="6"/>
    </row>
    <row r="1485" spans="1:11" x14ac:dyDescent="0.2">
      <c r="A1485" s="3"/>
      <c r="B1485" s="3"/>
      <c r="C1485" s="3"/>
      <c r="D1485" s="18"/>
      <c r="E1485" s="3"/>
      <c r="F1485" s="8"/>
      <c r="G1485" s="8"/>
      <c r="H1485" s="6"/>
    </row>
    <row r="1486" spans="1:11" x14ac:dyDescent="0.2">
      <c r="A1486" s="3"/>
      <c r="B1486" s="3"/>
      <c r="C1486" s="3"/>
      <c r="D1486" s="18"/>
      <c r="E1486" s="3"/>
      <c r="F1486" s="8"/>
      <c r="G1486" s="8"/>
      <c r="H1486" s="6"/>
    </row>
    <row r="1487" spans="1:11" x14ac:dyDescent="0.2">
      <c r="A1487" s="3"/>
      <c r="B1487" s="3"/>
      <c r="C1487" s="3"/>
      <c r="D1487" s="18"/>
      <c r="E1487" s="3"/>
      <c r="F1487" s="8"/>
      <c r="G1487" s="8"/>
      <c r="H1487" s="6"/>
    </row>
    <row r="1488" spans="1:11" x14ac:dyDescent="0.2">
      <c r="A1488" s="3"/>
      <c r="B1488" s="3"/>
      <c r="C1488" s="3"/>
      <c r="D1488" s="18"/>
      <c r="E1488" s="3"/>
      <c r="F1488" s="8"/>
      <c r="G1488" s="8"/>
      <c r="H1488" s="6"/>
    </row>
    <row r="1489" spans="1:8" x14ac:dyDescent="0.2">
      <c r="A1489" s="3"/>
      <c r="B1489" s="3"/>
      <c r="C1489" s="3"/>
      <c r="D1489" s="18"/>
      <c r="E1489" s="3"/>
      <c r="F1489" s="8"/>
      <c r="G1489" s="8"/>
      <c r="H1489" s="6"/>
    </row>
    <row r="1490" spans="1:8" x14ac:dyDescent="0.2">
      <c r="A1490" s="3"/>
      <c r="B1490" s="3"/>
      <c r="C1490" s="3"/>
      <c r="D1490" s="18"/>
      <c r="E1490" s="3"/>
      <c r="F1490" s="8"/>
      <c r="G1490" s="8"/>
      <c r="H1490" s="6"/>
    </row>
    <row r="1491" spans="1:8" x14ac:dyDescent="0.2">
      <c r="A1491" s="3"/>
      <c r="B1491" s="3"/>
      <c r="C1491" s="3"/>
      <c r="D1491" s="18"/>
      <c r="E1491" s="3"/>
      <c r="F1491" s="8"/>
      <c r="G1491" s="8"/>
      <c r="H1491" s="6"/>
    </row>
    <row r="1492" spans="1:8" x14ac:dyDescent="0.2">
      <c r="A1492" s="3"/>
      <c r="B1492" s="3"/>
      <c r="C1492" s="3"/>
      <c r="D1492" s="18"/>
      <c r="E1492" s="3"/>
      <c r="F1492" s="8"/>
      <c r="G1492" s="8"/>
      <c r="H1492" s="6"/>
    </row>
    <row r="1493" spans="1:8" x14ac:dyDescent="0.2">
      <c r="A1493" s="3"/>
      <c r="B1493" s="3"/>
      <c r="C1493" s="3"/>
      <c r="D1493" s="18"/>
      <c r="E1493" s="3"/>
      <c r="F1493" s="8"/>
      <c r="G1493" s="8"/>
      <c r="H1493" s="6"/>
    </row>
    <row r="1494" spans="1:8" x14ac:dyDescent="0.2">
      <c r="A1494" s="3"/>
      <c r="B1494" s="3"/>
      <c r="C1494" s="3"/>
      <c r="D1494" s="18"/>
      <c r="E1494" s="3"/>
      <c r="F1494" s="8"/>
      <c r="G1494" s="8"/>
      <c r="H1494" s="6"/>
    </row>
    <row r="1495" spans="1:8" x14ac:dyDescent="0.2">
      <c r="A1495" s="3"/>
      <c r="B1495" s="3"/>
      <c r="C1495" s="3"/>
      <c r="D1495" s="18"/>
      <c r="E1495" s="3"/>
      <c r="F1495" s="8"/>
      <c r="G1495" s="8"/>
      <c r="H1495" s="6"/>
    </row>
    <row r="1496" spans="1:8" x14ac:dyDescent="0.2">
      <c r="A1496" s="3"/>
      <c r="B1496" s="3"/>
      <c r="C1496" s="3"/>
      <c r="D1496" s="18"/>
      <c r="E1496" s="3"/>
      <c r="F1496" s="8"/>
      <c r="G1496" s="8"/>
      <c r="H1496" s="6"/>
    </row>
    <row r="1497" spans="1:8" x14ac:dyDescent="0.2">
      <c r="A1497" s="3"/>
      <c r="B1497" s="3"/>
      <c r="C1497" s="3"/>
      <c r="D1497" s="18"/>
      <c r="E1497" s="3"/>
      <c r="F1497" s="8"/>
      <c r="G1497" s="8"/>
      <c r="H1497" s="6"/>
    </row>
    <row r="1498" spans="1:8" x14ac:dyDescent="0.2">
      <c r="A1498" s="3"/>
      <c r="B1498" s="3"/>
      <c r="C1498" s="3"/>
      <c r="D1498" s="18"/>
      <c r="E1498" s="3"/>
      <c r="F1498" s="8"/>
      <c r="G1498" s="8"/>
      <c r="H1498" s="6"/>
    </row>
    <row r="1499" spans="1:8" x14ac:dyDescent="0.2">
      <c r="A1499" s="3"/>
      <c r="B1499" s="3"/>
      <c r="C1499" s="3"/>
      <c r="D1499" s="18"/>
      <c r="E1499" s="3"/>
      <c r="F1499" s="8"/>
      <c r="G1499" s="8"/>
      <c r="H1499" s="6"/>
    </row>
    <row r="1500" spans="1:8" x14ac:dyDescent="0.2">
      <c r="A1500" s="3"/>
      <c r="B1500" s="3"/>
      <c r="C1500" s="3"/>
      <c r="D1500" s="18"/>
      <c r="E1500" s="3"/>
      <c r="F1500" s="8"/>
      <c r="G1500" s="8"/>
      <c r="H1500" s="6"/>
    </row>
    <row r="1501" spans="1:8" x14ac:dyDescent="0.2">
      <c r="A1501" s="3"/>
      <c r="B1501" s="3"/>
      <c r="C1501" s="3"/>
      <c r="D1501" s="18"/>
      <c r="E1501" s="3"/>
      <c r="F1501" s="8"/>
      <c r="G1501" s="8"/>
      <c r="H1501" s="6"/>
    </row>
    <row r="1502" spans="1:8" x14ac:dyDescent="0.2">
      <c r="A1502" s="3"/>
      <c r="B1502" s="3"/>
      <c r="C1502" s="3"/>
      <c r="D1502" s="18"/>
      <c r="E1502" s="3"/>
      <c r="F1502" s="8"/>
      <c r="G1502" s="8"/>
      <c r="H1502" s="6"/>
    </row>
    <row r="1503" spans="1:8" x14ac:dyDescent="0.2">
      <c r="A1503" s="3"/>
      <c r="B1503" s="3"/>
      <c r="C1503" s="3"/>
      <c r="D1503" s="18"/>
      <c r="E1503" s="3"/>
      <c r="F1503" s="8"/>
      <c r="G1503" s="8"/>
      <c r="H1503" s="6"/>
    </row>
    <row r="1504" spans="1:8" x14ac:dyDescent="0.2">
      <c r="A1504" s="3"/>
      <c r="B1504" s="3"/>
      <c r="C1504" s="3"/>
      <c r="D1504" s="18"/>
      <c r="E1504" s="3"/>
      <c r="F1504" s="8"/>
      <c r="G1504" s="8"/>
      <c r="H1504" s="6"/>
    </row>
    <row r="1505" spans="1:8" x14ac:dyDescent="0.2">
      <c r="A1505" s="3"/>
      <c r="B1505" s="3"/>
      <c r="C1505" s="3"/>
      <c r="D1505" s="18"/>
      <c r="E1505" s="3"/>
      <c r="F1505" s="8"/>
      <c r="G1505" s="8"/>
      <c r="H1505" s="6"/>
    </row>
    <row r="1506" spans="1:8" x14ac:dyDescent="0.2">
      <c r="A1506" s="3"/>
      <c r="B1506" s="3"/>
      <c r="C1506" s="3"/>
      <c r="D1506" s="18"/>
      <c r="E1506" s="3"/>
      <c r="F1506" s="8"/>
      <c r="G1506" s="8"/>
      <c r="H1506" s="6"/>
    </row>
    <row r="1507" spans="1:8" x14ac:dyDescent="0.2">
      <c r="A1507" s="3"/>
      <c r="B1507" s="3"/>
      <c r="C1507" s="3"/>
      <c r="D1507" s="18"/>
      <c r="E1507" s="3"/>
      <c r="F1507" s="8"/>
      <c r="G1507" s="8"/>
      <c r="H1507" s="6"/>
    </row>
    <row r="1508" spans="1:8" x14ac:dyDescent="0.2">
      <c r="A1508" s="3"/>
      <c r="B1508" s="3"/>
      <c r="C1508" s="3"/>
      <c r="D1508" s="18"/>
      <c r="E1508" s="3"/>
      <c r="F1508" s="8"/>
      <c r="G1508" s="8"/>
      <c r="H1508" s="6"/>
    </row>
    <row r="1509" spans="1:8" x14ac:dyDescent="0.2">
      <c r="A1509" s="3"/>
      <c r="B1509" s="3"/>
      <c r="C1509" s="3"/>
      <c r="D1509" s="18"/>
      <c r="E1509" s="3"/>
      <c r="F1509" s="8"/>
      <c r="G1509" s="8"/>
      <c r="H1509" s="6"/>
    </row>
    <row r="1510" spans="1:8" x14ac:dyDescent="0.2">
      <c r="A1510" s="3"/>
      <c r="B1510" s="3"/>
      <c r="C1510" s="3"/>
      <c r="D1510" s="18"/>
      <c r="E1510" s="3"/>
      <c r="F1510" s="8"/>
      <c r="G1510" s="8"/>
      <c r="H1510" s="6"/>
    </row>
    <row r="1511" spans="1:8" x14ac:dyDescent="0.2">
      <c r="A1511" s="3"/>
      <c r="B1511" s="3"/>
      <c r="C1511" s="3"/>
      <c r="D1511" s="18"/>
      <c r="E1511" s="3"/>
      <c r="F1511" s="8"/>
      <c r="G1511" s="8"/>
      <c r="H1511" s="6"/>
    </row>
    <row r="1512" spans="1:8" x14ac:dyDescent="0.2">
      <c r="A1512" s="3"/>
      <c r="B1512" s="3"/>
      <c r="C1512" s="3"/>
      <c r="D1512" s="18"/>
      <c r="E1512" s="3"/>
      <c r="F1512" s="8"/>
      <c r="G1512" s="8"/>
      <c r="H1512" s="6"/>
    </row>
    <row r="1513" spans="1:8" x14ac:dyDescent="0.2">
      <c r="A1513" s="3"/>
      <c r="B1513" s="3"/>
      <c r="C1513" s="3"/>
      <c r="D1513" s="18"/>
      <c r="E1513" s="3"/>
      <c r="F1513" s="8"/>
      <c r="G1513" s="8"/>
      <c r="H1513" s="6"/>
    </row>
    <row r="1514" spans="1:8" x14ac:dyDescent="0.2">
      <c r="A1514" s="3"/>
      <c r="B1514" s="3"/>
      <c r="C1514" s="3"/>
      <c r="D1514" s="18"/>
      <c r="E1514" s="3"/>
      <c r="F1514" s="8"/>
      <c r="G1514" s="8"/>
      <c r="H1514" s="6"/>
    </row>
    <row r="1515" spans="1:8" x14ac:dyDescent="0.2">
      <c r="A1515" s="3"/>
      <c r="B1515" s="3"/>
      <c r="C1515" s="3"/>
      <c r="D1515" s="18"/>
      <c r="E1515" s="3"/>
      <c r="F1515" s="8"/>
      <c r="G1515" s="8"/>
      <c r="H1515" s="6"/>
    </row>
    <row r="1516" spans="1:8" x14ac:dyDescent="0.2">
      <c r="A1516" s="3"/>
      <c r="B1516" s="3"/>
      <c r="C1516" s="3"/>
      <c r="D1516" s="18"/>
      <c r="E1516" s="3"/>
      <c r="F1516" s="8"/>
      <c r="G1516" s="8"/>
      <c r="H1516" s="6"/>
    </row>
    <row r="1517" spans="1:8" x14ac:dyDescent="0.2">
      <c r="A1517" s="3"/>
      <c r="B1517" s="3"/>
      <c r="C1517" s="3"/>
      <c r="D1517" s="18"/>
      <c r="E1517" s="3"/>
      <c r="F1517" s="8"/>
      <c r="G1517" s="8"/>
      <c r="H1517" s="6"/>
    </row>
    <row r="1518" spans="1:8" x14ac:dyDescent="0.2">
      <c r="A1518" s="3"/>
      <c r="B1518" s="3"/>
      <c r="C1518" s="3"/>
      <c r="D1518" s="18"/>
      <c r="E1518" s="3"/>
      <c r="F1518" s="8"/>
      <c r="G1518" s="8"/>
      <c r="H1518" s="6"/>
    </row>
    <row r="1519" spans="1:8" x14ac:dyDescent="0.2">
      <c r="A1519" s="3"/>
      <c r="B1519" s="3"/>
      <c r="C1519" s="3"/>
      <c r="D1519" s="18"/>
      <c r="E1519" s="3"/>
      <c r="F1519" s="8"/>
      <c r="G1519" s="8"/>
      <c r="H1519" s="6"/>
    </row>
    <row r="1520" spans="1:8" x14ac:dyDescent="0.2">
      <c r="A1520" s="3"/>
      <c r="B1520" s="3"/>
      <c r="C1520" s="3"/>
      <c r="D1520" s="18"/>
      <c r="E1520" s="3"/>
      <c r="F1520" s="8"/>
      <c r="G1520" s="8"/>
      <c r="H1520" s="6"/>
    </row>
    <row r="1521" spans="1:8" x14ac:dyDescent="0.2">
      <c r="A1521" s="3"/>
      <c r="B1521" s="3"/>
      <c r="C1521" s="3"/>
      <c r="D1521" s="18"/>
      <c r="E1521" s="3"/>
      <c r="F1521" s="8"/>
      <c r="G1521" s="8"/>
      <c r="H1521" s="6"/>
    </row>
    <row r="1522" spans="1:8" x14ac:dyDescent="0.2">
      <c r="A1522" s="3"/>
      <c r="B1522" s="3"/>
      <c r="C1522" s="3"/>
      <c r="D1522" s="18"/>
      <c r="E1522" s="3"/>
      <c r="F1522" s="8"/>
      <c r="G1522" s="8"/>
      <c r="H1522" s="6"/>
    </row>
    <row r="1523" spans="1:8" x14ac:dyDescent="0.2">
      <c r="A1523" s="3"/>
      <c r="B1523" s="3"/>
      <c r="C1523" s="3"/>
      <c r="D1523" s="18"/>
      <c r="E1523" s="3"/>
      <c r="F1523" s="8"/>
      <c r="G1523" s="8"/>
      <c r="H1523" s="6"/>
    </row>
    <row r="1524" spans="1:8" x14ac:dyDescent="0.2">
      <c r="A1524" s="3"/>
      <c r="B1524" s="3"/>
      <c r="C1524" s="3"/>
      <c r="D1524" s="18"/>
      <c r="E1524" s="3"/>
      <c r="F1524" s="8"/>
      <c r="G1524" s="8"/>
      <c r="H1524" s="6"/>
    </row>
    <row r="1525" spans="1:8" x14ac:dyDescent="0.2">
      <c r="A1525" s="3"/>
      <c r="B1525" s="3"/>
      <c r="C1525" s="3"/>
      <c r="D1525" s="18"/>
      <c r="E1525" s="3"/>
      <c r="F1525" s="8"/>
      <c r="G1525" s="8"/>
      <c r="H1525" s="6"/>
    </row>
    <row r="1526" spans="1:8" x14ac:dyDescent="0.2">
      <c r="A1526" s="3"/>
      <c r="B1526" s="3"/>
      <c r="C1526" s="3"/>
      <c r="D1526" s="18"/>
      <c r="E1526" s="3"/>
      <c r="F1526" s="8"/>
      <c r="G1526" s="8"/>
      <c r="H1526" s="6"/>
    </row>
    <row r="1527" spans="1:8" x14ac:dyDescent="0.2">
      <c r="A1527" s="3"/>
      <c r="B1527" s="3"/>
      <c r="C1527" s="3"/>
      <c r="D1527" s="18"/>
      <c r="E1527" s="3"/>
      <c r="F1527" s="8"/>
      <c r="G1527" s="8"/>
      <c r="H1527" s="6"/>
    </row>
    <row r="1528" spans="1:8" x14ac:dyDescent="0.2">
      <c r="A1528" s="3"/>
      <c r="B1528" s="3"/>
      <c r="C1528" s="3"/>
      <c r="D1528" s="18"/>
      <c r="E1528" s="3"/>
      <c r="F1528" s="8"/>
      <c r="G1528" s="8"/>
      <c r="H1528" s="6"/>
    </row>
    <row r="1529" spans="1:8" x14ac:dyDescent="0.2">
      <c r="A1529" s="3"/>
      <c r="B1529" s="3"/>
      <c r="C1529" s="3"/>
      <c r="D1529" s="18"/>
      <c r="E1529" s="3"/>
      <c r="F1529" s="8"/>
      <c r="G1529" s="8"/>
      <c r="H1529" s="6"/>
    </row>
    <row r="1530" spans="1:8" x14ac:dyDescent="0.2">
      <c r="A1530" s="3"/>
      <c r="B1530" s="3"/>
      <c r="C1530" s="3"/>
      <c r="D1530" s="18"/>
      <c r="E1530" s="3"/>
      <c r="F1530" s="8"/>
      <c r="G1530" s="8"/>
      <c r="H1530" s="6"/>
    </row>
    <row r="1531" spans="1:8" x14ac:dyDescent="0.2">
      <c r="A1531" s="3"/>
      <c r="B1531" s="3"/>
      <c r="C1531" s="3"/>
      <c r="D1531" s="18"/>
      <c r="E1531" s="3"/>
      <c r="F1531" s="8"/>
      <c r="G1531" s="8"/>
      <c r="H1531" s="6"/>
    </row>
    <row r="1532" spans="1:8" x14ac:dyDescent="0.2">
      <c r="A1532" s="3"/>
      <c r="B1532" s="3"/>
      <c r="C1532" s="3"/>
      <c r="D1532" s="18"/>
      <c r="E1532" s="3"/>
      <c r="F1532" s="8"/>
      <c r="G1532" s="8"/>
      <c r="H1532" s="6"/>
    </row>
    <row r="1533" spans="1:8" x14ac:dyDescent="0.2">
      <c r="A1533" s="3"/>
      <c r="B1533" s="3"/>
      <c r="C1533" s="3"/>
      <c r="D1533" s="18"/>
      <c r="E1533" s="3"/>
      <c r="F1533" s="8"/>
      <c r="G1533" s="8"/>
      <c r="H1533" s="6"/>
    </row>
    <row r="1534" spans="1:8" x14ac:dyDescent="0.2">
      <c r="A1534" s="3"/>
      <c r="B1534" s="3"/>
      <c r="C1534" s="3"/>
      <c r="D1534" s="18"/>
      <c r="E1534" s="3"/>
      <c r="F1534" s="8"/>
      <c r="G1534" s="8"/>
      <c r="H1534" s="6"/>
    </row>
    <row r="1535" spans="1:8" x14ac:dyDescent="0.2">
      <c r="A1535" s="3"/>
      <c r="B1535" s="3"/>
      <c r="C1535" s="3"/>
      <c r="D1535" s="18"/>
      <c r="E1535" s="3"/>
      <c r="F1535" s="8"/>
      <c r="G1535" s="8"/>
      <c r="H1535" s="6"/>
    </row>
    <row r="1536" spans="1:8" x14ac:dyDescent="0.2">
      <c r="A1536" s="3"/>
      <c r="B1536" s="3"/>
      <c r="C1536" s="3"/>
      <c r="D1536" s="18"/>
      <c r="E1536" s="3"/>
      <c r="F1536" s="8"/>
      <c r="G1536" s="8"/>
      <c r="H1536" s="6"/>
    </row>
    <row r="1537" spans="1:8" x14ac:dyDescent="0.2">
      <c r="A1537" s="3"/>
      <c r="B1537" s="3"/>
      <c r="C1537" s="3"/>
      <c r="D1537" s="18"/>
      <c r="E1537" s="3"/>
      <c r="F1537" s="8"/>
      <c r="G1537" s="8"/>
      <c r="H1537" s="6"/>
    </row>
    <row r="1538" spans="1:8" x14ac:dyDescent="0.2">
      <c r="A1538" s="3"/>
      <c r="B1538" s="3"/>
      <c r="C1538" s="3"/>
      <c r="D1538" s="18"/>
      <c r="E1538" s="3"/>
      <c r="F1538" s="8"/>
      <c r="G1538" s="8"/>
      <c r="H1538" s="6"/>
    </row>
    <row r="1539" spans="1:8" x14ac:dyDescent="0.2">
      <c r="A1539" s="3"/>
      <c r="B1539" s="3"/>
      <c r="C1539" s="3"/>
      <c r="D1539" s="18"/>
      <c r="E1539" s="3"/>
      <c r="F1539" s="8"/>
      <c r="G1539" s="8"/>
      <c r="H1539" s="6"/>
    </row>
    <row r="1540" spans="1:8" x14ac:dyDescent="0.2">
      <c r="A1540" s="3"/>
      <c r="B1540" s="3"/>
      <c r="C1540" s="3"/>
      <c r="D1540" s="18"/>
      <c r="E1540" s="3"/>
      <c r="F1540" s="8"/>
      <c r="G1540" s="8"/>
      <c r="H1540" s="6"/>
    </row>
    <row r="1541" spans="1:8" x14ac:dyDescent="0.2">
      <c r="A1541" s="3"/>
      <c r="B1541" s="3"/>
      <c r="C1541" s="3"/>
      <c r="D1541" s="18"/>
      <c r="E1541" s="3"/>
      <c r="F1541" s="8"/>
      <c r="G1541" s="8"/>
      <c r="H1541" s="6"/>
    </row>
    <row r="1542" spans="1:8" x14ac:dyDescent="0.2">
      <c r="A1542" s="3"/>
      <c r="B1542" s="3"/>
      <c r="C1542" s="3"/>
      <c r="D1542" s="18"/>
      <c r="E1542" s="3"/>
      <c r="F1542" s="8"/>
      <c r="G1542" s="8"/>
      <c r="H1542" s="6"/>
    </row>
    <row r="1543" spans="1:8" x14ac:dyDescent="0.2">
      <c r="A1543" s="3"/>
      <c r="B1543" s="3"/>
      <c r="C1543" s="3"/>
      <c r="D1543" s="18"/>
      <c r="E1543" s="3"/>
      <c r="F1543" s="8"/>
      <c r="G1543" s="8"/>
      <c r="H1543" s="6"/>
    </row>
    <row r="1544" spans="1:8" x14ac:dyDescent="0.2">
      <c r="A1544" s="3"/>
      <c r="B1544" s="3"/>
      <c r="C1544" s="3"/>
      <c r="D1544" s="18"/>
      <c r="E1544" s="3"/>
      <c r="F1544" s="8"/>
      <c r="G1544" s="8"/>
      <c r="H1544" s="6"/>
    </row>
    <row r="1545" spans="1:8" x14ac:dyDescent="0.2">
      <c r="A1545" s="3"/>
      <c r="B1545" s="3"/>
      <c r="C1545" s="3"/>
      <c r="D1545" s="18"/>
      <c r="E1545" s="3"/>
      <c r="F1545" s="8"/>
      <c r="G1545" s="8"/>
      <c r="H1545" s="6"/>
    </row>
    <row r="1546" spans="1:8" x14ac:dyDescent="0.2">
      <c r="A1546" s="3"/>
      <c r="B1546" s="3"/>
      <c r="C1546" s="3"/>
      <c r="D1546" s="18"/>
      <c r="E1546" s="3"/>
      <c r="F1546" s="8"/>
      <c r="G1546" s="8"/>
      <c r="H1546" s="6"/>
    </row>
    <row r="1547" spans="1:8" x14ac:dyDescent="0.2">
      <c r="A1547" s="3"/>
      <c r="B1547" s="3"/>
      <c r="C1547" s="3"/>
      <c r="D1547" s="18"/>
      <c r="E1547" s="3"/>
      <c r="F1547" s="8"/>
      <c r="G1547" s="8"/>
      <c r="H1547" s="6"/>
    </row>
    <row r="1548" spans="1:8" x14ac:dyDescent="0.2">
      <c r="A1548" s="3"/>
      <c r="B1548" s="3"/>
      <c r="C1548" s="3"/>
      <c r="D1548" s="18"/>
      <c r="E1548" s="3"/>
      <c r="F1548" s="8"/>
      <c r="G1548" s="8"/>
      <c r="H1548" s="6"/>
    </row>
    <row r="1549" spans="1:8" x14ac:dyDescent="0.2">
      <c r="A1549" s="3"/>
      <c r="B1549" s="3"/>
      <c r="C1549" s="3"/>
      <c r="D1549" s="18"/>
      <c r="E1549" s="3"/>
      <c r="F1549" s="8"/>
      <c r="G1549" s="8"/>
      <c r="H1549" s="6"/>
    </row>
    <row r="1550" spans="1:8" x14ac:dyDescent="0.2">
      <c r="A1550" s="3"/>
      <c r="B1550" s="3"/>
      <c r="C1550" s="3"/>
      <c r="D1550" s="18"/>
      <c r="E1550" s="3"/>
      <c r="F1550" s="8"/>
      <c r="G1550" s="8"/>
      <c r="H1550" s="6"/>
    </row>
    <row r="1551" spans="1:8" x14ac:dyDescent="0.2">
      <c r="A1551" s="3"/>
      <c r="B1551" s="3"/>
      <c r="C1551" s="3"/>
      <c r="D1551" s="18"/>
      <c r="E1551" s="3"/>
      <c r="F1551" s="8"/>
      <c r="G1551" s="8"/>
      <c r="H1551" s="6"/>
    </row>
    <row r="1552" spans="1:8" x14ac:dyDescent="0.2">
      <c r="A1552" s="3"/>
      <c r="B1552" s="3"/>
      <c r="C1552" s="3"/>
      <c r="D1552" s="18"/>
      <c r="E1552" s="3"/>
      <c r="F1552" s="8"/>
      <c r="G1552" s="8"/>
      <c r="H1552" s="6"/>
    </row>
    <row r="1553" spans="1:8" x14ac:dyDescent="0.2">
      <c r="A1553" s="3"/>
      <c r="B1553" s="3"/>
      <c r="C1553" s="3"/>
      <c r="D1553" s="18"/>
      <c r="E1553" s="3"/>
      <c r="F1553" s="8"/>
      <c r="G1553" s="8"/>
      <c r="H1553" s="6"/>
    </row>
    <row r="1554" spans="1:8" x14ac:dyDescent="0.2">
      <c r="A1554" s="3"/>
      <c r="B1554" s="3"/>
      <c r="C1554" s="3"/>
      <c r="D1554" s="18"/>
      <c r="E1554" s="3"/>
      <c r="F1554" s="8"/>
      <c r="G1554" s="8"/>
      <c r="H1554" s="6"/>
    </row>
    <row r="1555" spans="1:8" x14ac:dyDescent="0.2">
      <c r="A1555" s="3"/>
      <c r="B1555" s="3"/>
      <c r="C1555" s="3"/>
      <c r="D1555" s="18"/>
      <c r="E1555" s="3"/>
      <c r="F1555" s="8"/>
      <c r="G1555" s="8"/>
      <c r="H1555" s="6"/>
    </row>
    <row r="1556" spans="1:8" x14ac:dyDescent="0.2">
      <c r="A1556" s="3"/>
      <c r="B1556" s="3"/>
      <c r="C1556" s="3"/>
      <c r="D1556" s="18"/>
      <c r="E1556" s="3"/>
      <c r="F1556" s="8"/>
      <c r="G1556" s="8"/>
      <c r="H1556" s="6"/>
    </row>
    <row r="1557" spans="1:8" x14ac:dyDescent="0.2">
      <c r="A1557" s="3"/>
      <c r="B1557" s="3"/>
      <c r="C1557" s="3"/>
      <c r="D1557" s="18"/>
      <c r="E1557" s="3"/>
      <c r="F1557" s="8"/>
      <c r="G1557" s="8"/>
      <c r="H1557" s="6"/>
    </row>
    <row r="1558" spans="1:8" x14ac:dyDescent="0.2">
      <c r="A1558" s="3"/>
      <c r="B1558" s="3"/>
      <c r="C1558" s="3"/>
      <c r="D1558" s="18"/>
      <c r="E1558" s="3"/>
      <c r="F1558" s="8"/>
      <c r="G1558" s="8"/>
      <c r="H1558" s="6"/>
    </row>
    <row r="1559" spans="1:8" x14ac:dyDescent="0.2">
      <c r="A1559" s="3"/>
      <c r="B1559" s="3"/>
      <c r="C1559" s="3"/>
      <c r="D1559" s="18"/>
      <c r="E1559" s="3"/>
      <c r="F1559" s="8"/>
      <c r="G1559" s="8"/>
      <c r="H1559" s="6"/>
    </row>
    <row r="1560" spans="1:8" x14ac:dyDescent="0.2">
      <c r="A1560" s="3"/>
      <c r="B1560" s="3"/>
      <c r="C1560" s="3"/>
      <c r="D1560" s="18"/>
      <c r="E1560" s="3"/>
      <c r="F1560" s="8"/>
      <c r="G1560" s="8"/>
      <c r="H1560" s="6"/>
    </row>
    <row r="1561" spans="1:8" x14ac:dyDescent="0.2">
      <c r="A1561" s="3"/>
      <c r="B1561" s="3"/>
      <c r="C1561" s="3"/>
      <c r="D1561" s="18"/>
      <c r="E1561" s="3"/>
      <c r="F1561" s="8"/>
      <c r="G1561" s="8"/>
      <c r="H1561" s="6"/>
    </row>
    <row r="1562" spans="1:8" x14ac:dyDescent="0.2">
      <c r="A1562" s="3"/>
      <c r="B1562" s="3"/>
      <c r="C1562" s="3"/>
      <c r="D1562" s="18"/>
      <c r="E1562" s="3"/>
      <c r="F1562" s="8"/>
      <c r="G1562" s="8"/>
      <c r="H1562" s="6"/>
    </row>
    <row r="1563" spans="1:8" x14ac:dyDescent="0.2">
      <c r="A1563" s="3"/>
      <c r="B1563" s="3"/>
      <c r="C1563" s="3"/>
      <c r="D1563" s="18"/>
      <c r="E1563" s="3"/>
      <c r="F1563" s="8"/>
      <c r="G1563" s="8"/>
      <c r="H1563" s="6"/>
    </row>
    <row r="1564" spans="1:8" x14ac:dyDescent="0.2">
      <c r="A1564" s="3"/>
      <c r="B1564" s="3"/>
      <c r="C1564" s="3"/>
      <c r="D1564" s="18"/>
      <c r="E1564" s="3"/>
      <c r="F1564" s="8"/>
      <c r="G1564" s="8"/>
      <c r="H1564" s="6"/>
    </row>
    <row r="1565" spans="1:8" x14ac:dyDescent="0.2">
      <c r="A1565" s="3"/>
      <c r="B1565" s="3"/>
      <c r="C1565" s="3"/>
      <c r="D1565" s="18"/>
      <c r="E1565" s="3"/>
      <c r="F1565" s="8"/>
      <c r="G1565" s="8"/>
      <c r="H1565" s="6"/>
    </row>
    <row r="1566" spans="1:8" x14ac:dyDescent="0.2">
      <c r="A1566" s="3"/>
      <c r="B1566" s="3"/>
      <c r="C1566" s="3"/>
      <c r="D1566" s="18"/>
      <c r="E1566" s="3"/>
      <c r="F1566" s="8"/>
      <c r="G1566" s="8"/>
      <c r="H1566" s="6"/>
    </row>
    <row r="1567" spans="1:8" x14ac:dyDescent="0.2">
      <c r="A1567" s="3"/>
      <c r="B1567" s="3"/>
      <c r="C1567" s="3"/>
      <c r="D1567" s="18"/>
      <c r="E1567" s="3"/>
      <c r="F1567" s="8"/>
      <c r="G1567" s="8"/>
      <c r="H1567" s="6"/>
    </row>
    <row r="1568" spans="1:8" x14ac:dyDescent="0.2">
      <c r="A1568" s="3"/>
      <c r="B1568" s="3"/>
      <c r="C1568" s="3"/>
      <c r="D1568" s="18"/>
      <c r="E1568" s="3"/>
      <c r="F1568" s="8"/>
      <c r="G1568" s="8"/>
      <c r="H1568" s="6"/>
    </row>
    <row r="1569" spans="1:8" x14ac:dyDescent="0.2">
      <c r="A1569" s="3"/>
      <c r="B1569" s="3"/>
      <c r="C1569" s="3"/>
      <c r="D1569" s="18"/>
      <c r="E1569" s="3"/>
      <c r="F1569" s="8"/>
      <c r="G1569" s="8"/>
      <c r="H1569" s="6"/>
    </row>
    <row r="1570" spans="1:8" x14ac:dyDescent="0.2">
      <c r="A1570" s="3"/>
      <c r="B1570" s="3"/>
      <c r="C1570" s="3"/>
      <c r="D1570" s="18"/>
      <c r="E1570" s="3"/>
      <c r="F1570" s="8"/>
      <c r="G1570" s="8"/>
      <c r="H1570" s="6"/>
    </row>
    <row r="1571" spans="1:8" x14ac:dyDescent="0.2">
      <c r="A1571" s="3"/>
      <c r="B1571" s="3"/>
      <c r="C1571" s="3"/>
      <c r="D1571" s="18"/>
      <c r="E1571" s="3"/>
      <c r="F1571" s="8"/>
      <c r="G1571" s="8"/>
      <c r="H1571" s="6"/>
    </row>
    <row r="1572" spans="1:8" x14ac:dyDescent="0.2">
      <c r="A1572" s="3"/>
      <c r="B1572" s="3"/>
      <c r="C1572" s="3"/>
      <c r="D1572" s="18"/>
      <c r="E1572" s="3"/>
      <c r="F1572" s="8"/>
      <c r="G1572" s="8"/>
      <c r="H1572" s="6"/>
    </row>
    <row r="1573" spans="1:8" x14ac:dyDescent="0.2">
      <c r="A1573" s="3"/>
      <c r="B1573" s="3"/>
      <c r="C1573" s="3"/>
      <c r="D1573" s="18"/>
      <c r="E1573" s="3"/>
      <c r="F1573" s="8"/>
      <c r="G1573" s="8"/>
      <c r="H1573" s="6"/>
    </row>
    <row r="1574" spans="1:8" x14ac:dyDescent="0.2">
      <c r="A1574" s="3"/>
      <c r="B1574" s="3"/>
      <c r="C1574" s="3"/>
      <c r="D1574" s="18"/>
      <c r="E1574" s="3"/>
      <c r="F1574" s="8"/>
      <c r="G1574" s="8"/>
      <c r="H1574" s="6"/>
    </row>
    <row r="1575" spans="1:8" x14ac:dyDescent="0.2">
      <c r="A1575" s="3"/>
      <c r="B1575" s="3"/>
      <c r="C1575" s="3"/>
      <c r="D1575" s="18"/>
      <c r="E1575" s="3"/>
      <c r="F1575" s="8"/>
      <c r="G1575" s="8"/>
      <c r="H1575" s="6"/>
    </row>
    <row r="1576" spans="1:8" x14ac:dyDescent="0.2">
      <c r="A1576" s="3"/>
      <c r="B1576" s="3"/>
      <c r="C1576" s="3"/>
      <c r="D1576" s="18"/>
      <c r="E1576" s="3"/>
      <c r="F1576" s="8"/>
      <c r="G1576" s="8"/>
      <c r="H1576" s="6"/>
    </row>
    <row r="1577" spans="1:8" x14ac:dyDescent="0.2">
      <c r="A1577" s="3"/>
      <c r="B1577" s="3"/>
      <c r="C1577" s="3"/>
      <c r="D1577" s="18"/>
      <c r="E1577" s="3"/>
      <c r="F1577" s="8"/>
      <c r="G1577" s="8"/>
      <c r="H1577" s="6"/>
    </row>
    <row r="1578" spans="1:8" x14ac:dyDescent="0.2">
      <c r="A1578" s="3"/>
      <c r="B1578" s="3"/>
      <c r="C1578" s="3"/>
      <c r="D1578" s="18"/>
      <c r="E1578" s="3"/>
      <c r="F1578" s="8"/>
      <c r="G1578" s="8"/>
      <c r="H1578" s="6"/>
    </row>
    <row r="1579" spans="1:8" x14ac:dyDescent="0.2">
      <c r="A1579" s="3"/>
      <c r="B1579" s="3"/>
      <c r="C1579" s="3"/>
      <c r="D1579" s="18"/>
      <c r="E1579" s="3"/>
      <c r="F1579" s="8"/>
      <c r="G1579" s="8"/>
      <c r="H1579" s="6"/>
    </row>
    <row r="1580" spans="1:8" x14ac:dyDescent="0.2">
      <c r="A1580" s="3"/>
      <c r="B1580" s="3"/>
      <c r="C1580" s="3"/>
      <c r="D1580" s="18"/>
      <c r="E1580" s="3"/>
      <c r="F1580" s="8"/>
      <c r="G1580" s="8"/>
      <c r="H1580" s="6"/>
    </row>
    <row r="1581" spans="1:8" x14ac:dyDescent="0.2">
      <c r="A1581" s="3"/>
      <c r="B1581" s="3"/>
      <c r="C1581" s="3"/>
      <c r="D1581" s="18"/>
      <c r="E1581" s="3"/>
      <c r="F1581" s="8"/>
      <c r="G1581" s="8"/>
      <c r="H1581" s="6"/>
    </row>
    <row r="1582" spans="1:8" x14ac:dyDescent="0.2">
      <c r="A1582" s="3"/>
      <c r="B1582" s="3"/>
      <c r="C1582" s="3"/>
      <c r="D1582" s="18"/>
      <c r="E1582" s="3"/>
      <c r="F1582" s="8"/>
      <c r="G1582" s="8"/>
      <c r="H1582" s="6"/>
    </row>
    <row r="1583" spans="1:8" x14ac:dyDescent="0.2">
      <c r="A1583" s="3"/>
      <c r="B1583" s="3"/>
      <c r="C1583" s="3"/>
      <c r="D1583" s="18"/>
      <c r="E1583" s="3"/>
      <c r="F1583" s="8"/>
      <c r="G1583" s="8"/>
      <c r="H1583" s="6"/>
    </row>
    <row r="1584" spans="1:8" x14ac:dyDescent="0.2">
      <c r="A1584" s="3"/>
      <c r="B1584" s="3"/>
      <c r="C1584" s="3"/>
      <c r="D1584" s="18"/>
      <c r="E1584" s="3"/>
      <c r="F1584" s="8"/>
      <c r="G1584" s="8"/>
      <c r="H1584" s="6"/>
    </row>
    <row r="1585" spans="1:8" x14ac:dyDescent="0.2">
      <c r="A1585" s="3"/>
      <c r="B1585" s="3"/>
      <c r="C1585" s="3"/>
      <c r="D1585" s="18"/>
      <c r="E1585" s="3"/>
      <c r="F1585" s="8"/>
      <c r="G1585" s="8"/>
      <c r="H1585" s="6"/>
    </row>
    <row r="1586" spans="1:8" x14ac:dyDescent="0.2">
      <c r="A1586" s="3"/>
      <c r="B1586" s="3"/>
      <c r="C1586" s="3"/>
      <c r="D1586" s="18"/>
      <c r="E1586" s="3"/>
      <c r="F1586" s="8"/>
      <c r="G1586" s="8"/>
      <c r="H1586" s="6"/>
    </row>
    <row r="1587" spans="1:8" x14ac:dyDescent="0.2">
      <c r="A1587" s="3"/>
      <c r="B1587" s="3"/>
      <c r="C1587" s="3"/>
      <c r="D1587" s="18"/>
      <c r="E1587" s="3"/>
      <c r="F1587" s="8"/>
      <c r="G1587" s="8"/>
      <c r="H1587" s="6"/>
    </row>
    <row r="1588" spans="1:8" x14ac:dyDescent="0.2">
      <c r="A1588" s="3"/>
      <c r="B1588" s="3"/>
      <c r="C1588" s="3"/>
      <c r="D1588" s="18"/>
      <c r="E1588" s="3"/>
      <c r="F1588" s="8"/>
      <c r="G1588" s="8"/>
      <c r="H1588" s="6"/>
    </row>
    <row r="1589" spans="1:8" x14ac:dyDescent="0.2">
      <c r="A1589" s="3"/>
      <c r="B1589" s="3"/>
      <c r="C1589" s="3"/>
      <c r="D1589" s="18"/>
      <c r="E1589" s="3"/>
      <c r="F1589" s="8"/>
      <c r="G1589" s="8"/>
      <c r="H1589" s="6"/>
    </row>
    <row r="1590" spans="1:8" x14ac:dyDescent="0.2">
      <c r="A1590" s="3"/>
      <c r="B1590" s="3"/>
      <c r="C1590" s="3"/>
      <c r="D1590" s="18"/>
      <c r="E1590" s="3"/>
      <c r="F1590" s="8"/>
      <c r="G1590" s="8"/>
      <c r="H1590" s="6"/>
    </row>
    <row r="1591" spans="1:8" x14ac:dyDescent="0.2">
      <c r="A1591" s="3"/>
      <c r="B1591" s="3"/>
      <c r="C1591" s="3"/>
      <c r="D1591" s="18"/>
      <c r="E1591" s="3"/>
      <c r="F1591" s="8"/>
      <c r="G1591" s="8"/>
      <c r="H1591" s="6"/>
    </row>
    <row r="1592" spans="1:8" x14ac:dyDescent="0.2">
      <c r="A1592" s="3"/>
      <c r="B1592" s="3"/>
      <c r="C1592" s="3"/>
      <c r="D1592" s="18"/>
      <c r="E1592" s="3"/>
      <c r="F1592" s="8"/>
      <c r="G1592" s="8"/>
      <c r="H1592" s="6"/>
    </row>
    <row r="1593" spans="1:8" x14ac:dyDescent="0.2">
      <c r="A1593" s="3"/>
      <c r="B1593" s="3"/>
      <c r="C1593" s="3"/>
      <c r="D1593" s="18"/>
      <c r="E1593" s="3"/>
      <c r="F1593" s="8"/>
      <c r="G1593" s="8"/>
      <c r="H1593" s="6"/>
    </row>
    <row r="1594" spans="1:8" x14ac:dyDescent="0.2">
      <c r="A1594" s="3"/>
      <c r="B1594" s="3"/>
      <c r="C1594" s="3"/>
      <c r="D1594" s="18"/>
      <c r="E1594" s="3"/>
      <c r="F1594" s="8"/>
      <c r="G1594" s="8"/>
      <c r="H1594" s="6"/>
    </row>
    <row r="1595" spans="1:8" x14ac:dyDescent="0.2">
      <c r="A1595" s="3"/>
      <c r="B1595" s="3"/>
      <c r="C1595" s="3"/>
      <c r="D1595" s="18"/>
      <c r="E1595" s="3"/>
      <c r="F1595" s="8"/>
      <c r="G1595" s="8"/>
      <c r="H1595" s="6"/>
    </row>
    <row r="1596" spans="1:8" x14ac:dyDescent="0.2">
      <c r="A1596" s="3"/>
      <c r="B1596" s="3"/>
      <c r="C1596" s="3"/>
      <c r="D1596" s="18"/>
      <c r="E1596" s="3"/>
      <c r="F1596" s="8"/>
      <c r="G1596" s="8"/>
      <c r="H1596" s="6"/>
    </row>
    <row r="1597" spans="1:8" x14ac:dyDescent="0.2">
      <c r="A1597" s="3"/>
      <c r="B1597" s="3"/>
      <c r="C1597" s="3"/>
      <c r="D1597" s="18"/>
      <c r="E1597" s="3"/>
      <c r="F1597" s="8"/>
      <c r="G1597" s="8"/>
      <c r="H1597" s="6"/>
    </row>
    <row r="1598" spans="1:8" x14ac:dyDescent="0.2">
      <c r="A1598" s="3"/>
      <c r="B1598" s="3"/>
      <c r="C1598" s="3"/>
      <c r="D1598" s="18"/>
      <c r="E1598" s="3"/>
      <c r="F1598" s="8"/>
      <c r="G1598" s="8"/>
      <c r="H1598" s="6"/>
    </row>
    <row r="1599" spans="1:8" x14ac:dyDescent="0.2">
      <c r="A1599" s="3"/>
      <c r="B1599" s="3"/>
      <c r="C1599" s="3"/>
      <c r="D1599" s="18"/>
      <c r="E1599" s="3"/>
      <c r="F1599" s="8"/>
      <c r="G1599" s="8"/>
      <c r="H1599" s="6"/>
    </row>
    <row r="1600" spans="1:8" x14ac:dyDescent="0.2">
      <c r="A1600" s="3"/>
      <c r="B1600" s="3"/>
      <c r="C1600" s="3"/>
      <c r="D1600" s="18"/>
      <c r="E1600" s="3"/>
      <c r="F1600" s="8"/>
      <c r="G1600" s="8"/>
      <c r="H1600" s="6"/>
    </row>
    <row r="1601" spans="1:8" x14ac:dyDescent="0.2">
      <c r="A1601" s="3"/>
      <c r="B1601" s="3"/>
      <c r="C1601" s="3"/>
      <c r="D1601" s="18"/>
      <c r="E1601" s="3"/>
      <c r="F1601" s="8"/>
      <c r="G1601" s="8"/>
      <c r="H1601" s="6"/>
    </row>
    <row r="1602" spans="1:8" x14ac:dyDescent="0.2">
      <c r="A1602" s="3"/>
      <c r="B1602" s="3"/>
      <c r="C1602" s="3"/>
      <c r="D1602" s="18"/>
      <c r="E1602" s="3"/>
      <c r="F1602" s="8"/>
      <c r="G1602" s="8"/>
      <c r="H1602" s="6"/>
    </row>
    <row r="1603" spans="1:8" x14ac:dyDescent="0.2">
      <c r="A1603" s="3"/>
      <c r="B1603" s="3"/>
      <c r="C1603" s="3"/>
      <c r="D1603" s="18"/>
      <c r="E1603" s="3"/>
      <c r="F1603" s="8"/>
      <c r="G1603" s="8"/>
      <c r="H1603" s="6"/>
    </row>
    <row r="1604" spans="1:8" x14ac:dyDescent="0.2">
      <c r="A1604" s="3"/>
      <c r="B1604" s="3"/>
      <c r="C1604" s="3"/>
      <c r="D1604" s="18"/>
      <c r="E1604" s="3"/>
      <c r="F1604" s="8"/>
      <c r="G1604" s="8"/>
      <c r="H1604" s="6"/>
    </row>
    <row r="1605" spans="1:8" x14ac:dyDescent="0.2">
      <c r="A1605" s="3"/>
      <c r="B1605" s="3"/>
      <c r="C1605" s="3"/>
      <c r="D1605" s="18"/>
      <c r="E1605" s="3"/>
      <c r="F1605" s="8"/>
      <c r="G1605" s="8"/>
      <c r="H1605" s="6"/>
    </row>
    <row r="1606" spans="1:8" x14ac:dyDescent="0.2">
      <c r="A1606" s="3"/>
      <c r="B1606" s="3"/>
      <c r="C1606" s="3"/>
      <c r="D1606" s="18"/>
      <c r="E1606" s="3"/>
      <c r="F1606" s="8"/>
      <c r="G1606" s="8"/>
      <c r="H1606" s="6"/>
    </row>
    <row r="1607" spans="1:8" x14ac:dyDescent="0.2">
      <c r="A1607" s="3"/>
      <c r="B1607" s="3"/>
      <c r="C1607" s="3"/>
      <c r="D1607" s="18"/>
      <c r="E1607" s="3"/>
      <c r="F1607" s="8"/>
      <c r="G1607" s="8"/>
      <c r="H1607" s="6"/>
    </row>
    <row r="1608" spans="1:8" x14ac:dyDescent="0.2">
      <c r="A1608" s="3"/>
      <c r="B1608" s="3"/>
      <c r="C1608" s="3"/>
      <c r="D1608" s="18"/>
      <c r="E1608" s="3"/>
      <c r="F1608" s="8"/>
      <c r="G1608" s="8"/>
      <c r="H1608" s="6"/>
    </row>
    <row r="1609" spans="1:8" x14ac:dyDescent="0.2">
      <c r="A1609" s="3"/>
      <c r="B1609" s="3"/>
      <c r="C1609" s="3"/>
      <c r="D1609" s="18"/>
      <c r="E1609" s="3"/>
      <c r="F1609" s="8"/>
      <c r="G1609" s="8"/>
      <c r="H1609" s="6"/>
    </row>
    <row r="1610" spans="1:8" x14ac:dyDescent="0.2">
      <c r="A1610" s="3"/>
      <c r="B1610" s="3"/>
      <c r="C1610" s="3"/>
      <c r="D1610" s="18"/>
      <c r="E1610" s="3"/>
      <c r="F1610" s="8"/>
      <c r="G1610" s="8"/>
      <c r="H1610" s="6"/>
    </row>
    <row r="1611" spans="1:8" x14ac:dyDescent="0.2">
      <c r="A1611" s="3"/>
      <c r="B1611" s="3"/>
      <c r="C1611" s="3"/>
      <c r="D1611" s="18"/>
      <c r="E1611" s="3"/>
      <c r="F1611" s="8"/>
      <c r="G1611" s="8"/>
      <c r="H1611" s="6"/>
    </row>
    <row r="1612" spans="1:8" x14ac:dyDescent="0.2">
      <c r="A1612" s="3"/>
      <c r="B1612" s="3"/>
      <c r="C1612" s="3"/>
      <c r="D1612" s="18"/>
      <c r="E1612" s="3"/>
      <c r="F1612" s="8"/>
      <c r="G1612" s="8"/>
      <c r="H1612" s="6"/>
    </row>
    <row r="1613" spans="1:8" x14ac:dyDescent="0.2">
      <c r="A1613" s="3"/>
      <c r="B1613" s="3"/>
      <c r="C1613" s="3"/>
      <c r="D1613" s="18"/>
      <c r="E1613" s="3"/>
      <c r="F1613" s="8"/>
      <c r="G1613" s="8"/>
      <c r="H1613" s="6"/>
    </row>
    <row r="1614" spans="1:8" x14ac:dyDescent="0.2">
      <c r="A1614" s="3"/>
      <c r="B1614" s="3"/>
      <c r="C1614" s="3"/>
      <c r="D1614" s="18"/>
      <c r="E1614" s="3"/>
      <c r="F1614" s="8"/>
      <c r="G1614" s="8"/>
      <c r="H1614" s="6"/>
    </row>
    <row r="1615" spans="1:8" x14ac:dyDescent="0.2">
      <c r="A1615" s="3"/>
      <c r="B1615" s="3"/>
      <c r="C1615" s="3"/>
      <c r="D1615" s="18"/>
      <c r="E1615" s="3"/>
      <c r="F1615" s="8"/>
      <c r="G1615" s="8"/>
      <c r="H1615" s="6"/>
    </row>
    <row r="1616" spans="1:8" x14ac:dyDescent="0.2">
      <c r="A1616" s="3"/>
      <c r="B1616" s="3"/>
      <c r="C1616" s="3"/>
      <c r="D1616" s="18"/>
      <c r="E1616" s="3"/>
      <c r="F1616" s="8"/>
      <c r="G1616" s="8"/>
      <c r="H1616" s="6"/>
    </row>
    <row r="1617" spans="1:8" x14ac:dyDescent="0.2">
      <c r="A1617" s="3"/>
      <c r="B1617" s="3"/>
      <c r="C1617" s="3"/>
      <c r="D1617" s="18"/>
      <c r="E1617" s="3"/>
      <c r="F1617" s="8"/>
      <c r="G1617" s="8"/>
      <c r="H1617" s="6"/>
    </row>
    <row r="1618" spans="1:8" x14ac:dyDescent="0.2">
      <c r="A1618" s="3"/>
      <c r="B1618" s="3"/>
      <c r="C1618" s="3"/>
      <c r="D1618" s="18"/>
      <c r="E1618" s="3"/>
      <c r="F1618" s="8"/>
      <c r="G1618" s="8"/>
      <c r="H1618" s="6"/>
    </row>
    <row r="1619" spans="1:8" x14ac:dyDescent="0.2">
      <c r="A1619" s="3"/>
      <c r="B1619" s="3"/>
      <c r="C1619" s="3"/>
      <c r="D1619" s="18"/>
      <c r="E1619" s="3"/>
      <c r="F1619" s="8"/>
      <c r="G1619" s="8"/>
      <c r="H1619" s="6"/>
    </row>
    <row r="1620" spans="1:8" x14ac:dyDescent="0.2">
      <c r="A1620" s="3"/>
      <c r="B1620" s="3"/>
      <c r="C1620" s="3"/>
      <c r="D1620" s="18"/>
      <c r="E1620" s="3"/>
      <c r="F1620" s="8"/>
      <c r="G1620" s="8"/>
      <c r="H1620" s="6"/>
    </row>
    <row r="1621" spans="1:8" x14ac:dyDescent="0.2">
      <c r="A1621" s="3"/>
      <c r="B1621" s="3"/>
      <c r="C1621" s="3"/>
      <c r="D1621" s="18"/>
      <c r="E1621" s="3"/>
      <c r="F1621" s="8"/>
      <c r="G1621" s="8"/>
      <c r="H1621" s="6"/>
    </row>
    <row r="1622" spans="1:8" x14ac:dyDescent="0.2">
      <c r="A1622" s="3"/>
      <c r="B1622" s="3"/>
      <c r="C1622" s="3"/>
      <c r="D1622" s="18"/>
      <c r="E1622" s="3"/>
      <c r="F1622" s="8"/>
      <c r="G1622" s="8"/>
      <c r="H1622" s="6"/>
    </row>
    <row r="1623" spans="1:8" x14ac:dyDescent="0.2">
      <c r="A1623" s="3"/>
      <c r="B1623" s="3"/>
      <c r="C1623" s="3"/>
      <c r="D1623" s="18"/>
      <c r="E1623" s="3"/>
      <c r="F1623" s="8"/>
      <c r="G1623" s="8"/>
      <c r="H1623" s="6"/>
    </row>
    <row r="1624" spans="1:8" x14ac:dyDescent="0.2">
      <c r="A1624" s="3"/>
      <c r="B1624" s="3"/>
      <c r="C1624" s="3"/>
      <c r="D1624" s="18"/>
      <c r="E1624" s="3"/>
      <c r="F1624" s="8"/>
      <c r="G1624" s="8"/>
      <c r="H1624" s="6"/>
    </row>
    <row r="1625" spans="1:8" x14ac:dyDescent="0.2">
      <c r="A1625" s="3"/>
      <c r="B1625" s="3"/>
      <c r="C1625" s="3"/>
      <c r="D1625" s="18"/>
      <c r="E1625" s="3"/>
      <c r="F1625" s="8"/>
      <c r="G1625" s="8"/>
      <c r="H1625" s="6"/>
    </row>
    <row r="1626" spans="1:8" x14ac:dyDescent="0.2">
      <c r="A1626" s="3"/>
      <c r="B1626" s="3"/>
      <c r="C1626" s="3"/>
      <c r="D1626" s="18"/>
      <c r="E1626" s="3"/>
      <c r="F1626" s="8"/>
      <c r="G1626" s="8"/>
      <c r="H1626" s="6"/>
    </row>
    <row r="1627" spans="1:8" x14ac:dyDescent="0.2">
      <c r="A1627" s="3"/>
      <c r="B1627" s="3"/>
      <c r="C1627" s="3"/>
      <c r="D1627" s="18"/>
      <c r="E1627" s="3"/>
      <c r="F1627" s="8"/>
      <c r="G1627" s="8"/>
      <c r="H1627" s="6"/>
    </row>
    <row r="1628" spans="1:8" x14ac:dyDescent="0.2">
      <c r="A1628" s="3"/>
      <c r="B1628" s="3"/>
      <c r="C1628" s="3"/>
      <c r="D1628" s="18"/>
      <c r="E1628" s="3"/>
      <c r="F1628" s="8"/>
      <c r="G1628" s="8"/>
      <c r="H1628" s="6"/>
    </row>
    <row r="1629" spans="1:8" x14ac:dyDescent="0.2">
      <c r="A1629" s="3"/>
      <c r="B1629" s="3"/>
      <c r="C1629" s="3"/>
      <c r="D1629" s="18"/>
      <c r="E1629" s="3"/>
      <c r="F1629" s="8"/>
      <c r="G1629" s="8"/>
      <c r="H1629" s="6"/>
    </row>
    <row r="1630" spans="1:8" x14ac:dyDescent="0.2">
      <c r="A1630" s="3"/>
      <c r="B1630" s="3"/>
      <c r="C1630" s="3"/>
      <c r="D1630" s="18"/>
      <c r="E1630" s="3"/>
      <c r="F1630" s="8"/>
      <c r="G1630" s="8"/>
      <c r="H1630" s="6"/>
    </row>
    <row r="1631" spans="1:8" x14ac:dyDescent="0.2">
      <c r="A1631" s="3"/>
      <c r="B1631" s="3"/>
      <c r="C1631" s="3"/>
      <c r="D1631" s="18"/>
      <c r="E1631" s="3"/>
      <c r="F1631" s="8"/>
      <c r="G1631" s="8"/>
      <c r="H1631" s="6"/>
    </row>
    <row r="1632" spans="1:8" x14ac:dyDescent="0.2">
      <c r="A1632" s="3"/>
      <c r="B1632" s="3"/>
      <c r="C1632" s="3"/>
      <c r="D1632" s="18"/>
      <c r="E1632" s="3"/>
      <c r="F1632" s="8"/>
      <c r="G1632" s="8"/>
      <c r="H1632" s="6"/>
    </row>
    <row r="1633" spans="1:8" x14ac:dyDescent="0.2">
      <c r="A1633" s="3"/>
      <c r="B1633" s="3"/>
      <c r="C1633" s="3"/>
      <c r="D1633" s="18"/>
      <c r="E1633" s="3"/>
      <c r="F1633" s="8"/>
      <c r="G1633" s="8"/>
      <c r="H1633" s="6"/>
    </row>
    <row r="1634" spans="1:8" x14ac:dyDescent="0.2">
      <c r="A1634" s="3"/>
      <c r="B1634" s="3"/>
      <c r="C1634" s="3"/>
      <c r="D1634" s="18"/>
      <c r="E1634" s="3"/>
      <c r="F1634" s="8"/>
      <c r="G1634" s="8"/>
      <c r="H1634" s="6"/>
    </row>
    <row r="1635" spans="1:8" x14ac:dyDescent="0.2">
      <c r="A1635" s="3"/>
      <c r="B1635" s="3"/>
      <c r="C1635" s="3"/>
      <c r="D1635" s="18"/>
      <c r="E1635" s="3"/>
      <c r="F1635" s="8"/>
      <c r="G1635" s="8"/>
      <c r="H1635" s="6"/>
    </row>
    <row r="1636" spans="1:8" x14ac:dyDescent="0.2">
      <c r="A1636" s="3"/>
      <c r="B1636" s="3"/>
      <c r="C1636" s="3"/>
      <c r="D1636" s="18"/>
      <c r="E1636" s="3"/>
      <c r="F1636" s="8"/>
      <c r="G1636" s="8"/>
      <c r="H1636" s="6"/>
    </row>
    <row r="1637" spans="1:8" x14ac:dyDescent="0.2">
      <c r="A1637" s="3"/>
      <c r="B1637" s="3"/>
      <c r="C1637" s="3"/>
      <c r="D1637" s="18"/>
      <c r="E1637" s="3"/>
      <c r="F1637" s="8"/>
      <c r="G1637" s="8"/>
      <c r="H1637" s="6"/>
    </row>
    <row r="1638" spans="1:8" x14ac:dyDescent="0.2">
      <c r="A1638" s="3"/>
      <c r="B1638" s="3"/>
      <c r="C1638" s="3"/>
      <c r="D1638" s="18"/>
      <c r="E1638" s="3"/>
      <c r="F1638" s="8"/>
      <c r="G1638" s="8"/>
      <c r="H1638" s="6"/>
    </row>
    <row r="1639" spans="1:8" x14ac:dyDescent="0.2">
      <c r="A1639" s="3"/>
      <c r="B1639" s="3"/>
      <c r="C1639" s="3"/>
      <c r="D1639" s="18"/>
      <c r="E1639" s="3"/>
      <c r="F1639" s="8"/>
      <c r="G1639" s="8"/>
      <c r="H1639" s="6"/>
    </row>
    <row r="1640" spans="1:8" x14ac:dyDescent="0.2">
      <c r="A1640" s="3"/>
      <c r="B1640" s="3"/>
      <c r="C1640" s="3"/>
      <c r="D1640" s="18"/>
      <c r="E1640" s="3"/>
      <c r="F1640" s="8"/>
      <c r="G1640" s="8"/>
      <c r="H1640" s="6"/>
    </row>
    <row r="1641" spans="1:8" x14ac:dyDescent="0.2">
      <c r="A1641" s="3"/>
      <c r="B1641" s="3"/>
      <c r="C1641" s="3"/>
      <c r="D1641" s="18"/>
      <c r="E1641" s="3"/>
      <c r="F1641" s="8"/>
      <c r="G1641" s="8"/>
      <c r="H1641" s="6"/>
    </row>
    <row r="1642" spans="1:8" x14ac:dyDescent="0.2">
      <c r="A1642" s="3"/>
      <c r="B1642" s="3"/>
      <c r="C1642" s="3"/>
      <c r="D1642" s="18"/>
      <c r="E1642" s="3"/>
      <c r="F1642" s="8"/>
      <c r="G1642" s="8"/>
      <c r="H1642" s="6"/>
    </row>
    <row r="1643" spans="1:8" x14ac:dyDescent="0.2">
      <c r="A1643" s="3"/>
      <c r="B1643" s="3"/>
      <c r="C1643" s="3"/>
      <c r="D1643" s="18"/>
      <c r="E1643" s="3"/>
      <c r="F1643" s="8"/>
      <c r="G1643" s="8"/>
      <c r="H1643" s="6"/>
    </row>
    <row r="1644" spans="1:8" x14ac:dyDescent="0.2">
      <c r="A1644" s="3"/>
      <c r="B1644" s="3"/>
      <c r="C1644" s="3"/>
      <c r="D1644" s="18"/>
      <c r="E1644" s="3"/>
      <c r="F1644" s="8"/>
      <c r="G1644" s="8"/>
      <c r="H1644" s="6"/>
    </row>
    <row r="1645" spans="1:8" x14ac:dyDescent="0.2">
      <c r="A1645" s="3"/>
      <c r="B1645" s="3"/>
      <c r="C1645" s="3"/>
      <c r="D1645" s="18"/>
      <c r="E1645" s="3"/>
      <c r="F1645" s="8"/>
      <c r="G1645" s="8"/>
      <c r="H1645" s="6"/>
    </row>
    <row r="1646" spans="1:8" x14ac:dyDescent="0.2">
      <c r="A1646" s="3"/>
      <c r="B1646" s="3"/>
      <c r="C1646" s="3"/>
      <c r="D1646" s="18"/>
      <c r="E1646" s="3"/>
      <c r="F1646" s="8"/>
      <c r="G1646" s="8"/>
      <c r="H1646" s="6"/>
    </row>
    <row r="1647" spans="1:8" x14ac:dyDescent="0.2">
      <c r="A1647" s="3"/>
      <c r="B1647" s="3"/>
      <c r="C1647" s="3"/>
      <c r="D1647" s="18"/>
      <c r="E1647" s="3"/>
      <c r="F1647" s="8"/>
      <c r="G1647" s="8"/>
      <c r="H1647" s="6"/>
    </row>
    <row r="1648" spans="1:8" x14ac:dyDescent="0.2">
      <c r="A1648" s="3"/>
      <c r="B1648" s="3"/>
      <c r="C1648" s="3"/>
      <c r="D1648" s="18"/>
      <c r="E1648" s="3"/>
      <c r="F1648" s="8"/>
      <c r="G1648" s="8"/>
      <c r="H1648" s="6"/>
    </row>
    <row r="1649" spans="1:8" x14ac:dyDescent="0.2">
      <c r="A1649" s="3"/>
      <c r="B1649" s="3"/>
      <c r="C1649" s="3"/>
      <c r="D1649" s="18"/>
      <c r="E1649" s="3"/>
      <c r="F1649" s="8"/>
      <c r="G1649" s="8"/>
      <c r="H1649" s="6"/>
    </row>
    <row r="1650" spans="1:8" x14ac:dyDescent="0.2">
      <c r="A1650" s="3"/>
      <c r="B1650" s="3"/>
      <c r="C1650" s="3"/>
      <c r="D1650" s="18"/>
      <c r="E1650" s="3"/>
      <c r="F1650" s="8"/>
      <c r="G1650" s="8"/>
      <c r="H1650" s="6"/>
    </row>
    <row r="1651" spans="1:8" x14ac:dyDescent="0.2">
      <c r="A1651" s="3"/>
      <c r="B1651" s="3"/>
      <c r="C1651" s="3"/>
      <c r="D1651" s="18"/>
      <c r="E1651" s="3"/>
      <c r="F1651" s="8"/>
      <c r="G1651" s="8"/>
      <c r="H1651" s="6"/>
    </row>
    <row r="1652" spans="1:8" x14ac:dyDescent="0.2">
      <c r="A1652" s="3"/>
      <c r="B1652" s="3"/>
      <c r="C1652" s="3"/>
      <c r="D1652" s="18"/>
      <c r="E1652" s="3"/>
      <c r="F1652" s="8"/>
      <c r="G1652" s="8"/>
      <c r="H1652" s="6"/>
    </row>
    <row r="1653" spans="1:8" x14ac:dyDescent="0.2">
      <c r="A1653" s="3"/>
      <c r="B1653" s="3"/>
      <c r="C1653" s="3"/>
      <c r="D1653" s="18"/>
      <c r="E1653" s="3"/>
      <c r="F1653" s="8"/>
      <c r="G1653" s="8"/>
      <c r="H1653" s="6"/>
    </row>
    <row r="1654" spans="1:8" x14ac:dyDescent="0.2">
      <c r="A1654" s="3"/>
      <c r="B1654" s="3"/>
      <c r="C1654" s="3"/>
      <c r="D1654" s="18"/>
      <c r="E1654" s="3"/>
      <c r="F1654" s="8"/>
      <c r="G1654" s="8"/>
      <c r="H1654" s="6"/>
    </row>
    <row r="1655" spans="1:8" x14ac:dyDescent="0.2">
      <c r="A1655" s="3"/>
      <c r="B1655" s="3"/>
      <c r="C1655" s="3"/>
      <c r="D1655" s="18"/>
      <c r="E1655" s="3"/>
      <c r="F1655" s="8"/>
      <c r="G1655" s="8"/>
      <c r="H1655" s="6"/>
    </row>
    <row r="1656" spans="1:8" x14ac:dyDescent="0.2">
      <c r="A1656" s="3"/>
      <c r="B1656" s="3"/>
      <c r="C1656" s="3"/>
      <c r="D1656" s="18"/>
      <c r="E1656" s="3"/>
      <c r="F1656" s="8"/>
      <c r="G1656" s="8"/>
      <c r="H1656" s="6"/>
    </row>
    <row r="1657" spans="1:8" x14ac:dyDescent="0.2">
      <c r="A1657" s="3"/>
      <c r="B1657" s="3"/>
      <c r="C1657" s="3"/>
      <c r="D1657" s="18"/>
      <c r="E1657" s="3"/>
      <c r="F1657" s="8"/>
      <c r="G1657" s="8"/>
      <c r="H1657" s="6"/>
    </row>
    <row r="1658" spans="1:8" x14ac:dyDescent="0.2">
      <c r="A1658" s="3"/>
      <c r="B1658" s="3"/>
      <c r="C1658" s="3"/>
      <c r="D1658" s="18"/>
      <c r="E1658" s="3"/>
      <c r="F1658" s="8"/>
      <c r="G1658" s="8"/>
      <c r="H1658" s="6"/>
    </row>
    <row r="1659" spans="1:8" x14ac:dyDescent="0.2">
      <c r="A1659" s="3"/>
      <c r="B1659" s="3"/>
      <c r="C1659" s="3"/>
      <c r="D1659" s="18"/>
      <c r="E1659" s="3"/>
      <c r="F1659" s="8"/>
      <c r="G1659" s="8"/>
      <c r="H1659" s="6"/>
    </row>
    <row r="1660" spans="1:8" x14ac:dyDescent="0.2">
      <c r="A1660" s="3"/>
      <c r="B1660" s="3"/>
      <c r="C1660" s="3"/>
      <c r="D1660" s="18"/>
      <c r="E1660" s="3"/>
      <c r="F1660" s="8"/>
      <c r="G1660" s="8"/>
      <c r="H1660" s="6"/>
    </row>
    <row r="1661" spans="1:8" x14ac:dyDescent="0.2">
      <c r="A1661" s="3"/>
      <c r="B1661" s="3"/>
      <c r="C1661" s="3"/>
      <c r="D1661" s="18"/>
      <c r="E1661" s="3"/>
      <c r="F1661" s="8"/>
      <c r="G1661" s="8"/>
      <c r="H1661" s="6"/>
    </row>
    <row r="1662" spans="1:8" x14ac:dyDescent="0.2">
      <c r="A1662" s="3"/>
      <c r="B1662" s="3"/>
      <c r="C1662" s="3"/>
      <c r="D1662" s="18"/>
      <c r="E1662" s="3"/>
      <c r="F1662" s="8"/>
      <c r="G1662" s="8"/>
      <c r="H1662" s="6"/>
    </row>
    <row r="1663" spans="1:8" x14ac:dyDescent="0.2">
      <c r="A1663" s="3"/>
      <c r="B1663" s="3"/>
      <c r="C1663" s="3"/>
      <c r="D1663" s="18"/>
      <c r="E1663" s="3"/>
      <c r="F1663" s="8"/>
      <c r="G1663" s="8"/>
      <c r="H1663" s="6"/>
    </row>
    <row r="1664" spans="1:8" x14ac:dyDescent="0.2">
      <c r="A1664" s="3"/>
      <c r="B1664" s="3"/>
      <c r="C1664" s="3"/>
      <c r="D1664" s="18"/>
      <c r="E1664" s="3"/>
      <c r="F1664" s="8"/>
      <c r="G1664" s="8"/>
      <c r="H1664" s="6"/>
    </row>
    <row r="1665" spans="1:8" x14ac:dyDescent="0.2">
      <c r="A1665" s="3"/>
      <c r="B1665" s="3"/>
      <c r="C1665" s="3"/>
      <c r="D1665" s="18"/>
      <c r="E1665" s="3"/>
      <c r="F1665" s="8"/>
      <c r="G1665" s="8"/>
      <c r="H1665" s="6"/>
    </row>
    <row r="1666" spans="1:8" x14ac:dyDescent="0.2">
      <c r="A1666" s="3"/>
      <c r="B1666" s="3"/>
      <c r="C1666" s="3"/>
      <c r="D1666" s="18"/>
      <c r="E1666" s="3"/>
      <c r="F1666" s="8"/>
      <c r="G1666" s="8"/>
      <c r="H1666" s="6"/>
    </row>
    <row r="1667" spans="1:8" x14ac:dyDescent="0.2">
      <c r="A1667" s="3"/>
      <c r="B1667" s="3"/>
      <c r="C1667" s="3"/>
      <c r="D1667" s="18"/>
      <c r="E1667" s="3"/>
      <c r="F1667" s="8"/>
      <c r="G1667" s="8"/>
      <c r="H1667" s="6"/>
    </row>
    <row r="1668" spans="1:8" x14ac:dyDescent="0.2">
      <c r="A1668" s="3"/>
      <c r="B1668" s="3"/>
      <c r="C1668" s="3"/>
      <c r="D1668" s="18"/>
      <c r="E1668" s="3"/>
      <c r="F1668" s="8"/>
      <c r="G1668" s="8"/>
      <c r="H1668" s="6"/>
    </row>
    <row r="1669" spans="1:8" x14ac:dyDescent="0.2">
      <c r="A1669" s="3"/>
      <c r="B1669" s="3"/>
      <c r="C1669" s="3"/>
      <c r="D1669" s="18"/>
      <c r="E1669" s="3"/>
      <c r="F1669" s="8"/>
      <c r="G1669" s="8"/>
      <c r="H1669" s="6"/>
    </row>
    <row r="1670" spans="1:8" x14ac:dyDescent="0.2">
      <c r="A1670" s="3"/>
      <c r="B1670" s="3"/>
      <c r="C1670" s="3"/>
      <c r="D1670" s="18"/>
      <c r="E1670" s="3"/>
      <c r="F1670" s="8"/>
      <c r="G1670" s="8"/>
      <c r="H1670" s="6"/>
    </row>
    <row r="1671" spans="1:8" x14ac:dyDescent="0.2">
      <c r="A1671" s="3"/>
      <c r="B1671" s="3"/>
      <c r="C1671" s="3"/>
      <c r="D1671" s="18"/>
      <c r="E1671" s="3"/>
      <c r="F1671" s="8"/>
      <c r="G1671" s="8"/>
      <c r="H1671" s="6"/>
    </row>
    <row r="1672" spans="1:8" x14ac:dyDescent="0.2">
      <c r="A1672" s="3"/>
      <c r="B1672" s="3"/>
      <c r="C1672" s="3"/>
      <c r="D1672" s="18"/>
      <c r="E1672" s="3"/>
      <c r="F1672" s="8"/>
      <c r="G1672" s="8"/>
      <c r="H1672" s="6"/>
    </row>
    <row r="1673" spans="1:8" x14ac:dyDescent="0.2">
      <c r="A1673" s="3"/>
      <c r="B1673" s="3"/>
      <c r="C1673" s="3"/>
      <c r="D1673" s="18"/>
      <c r="E1673" s="3"/>
      <c r="F1673" s="8"/>
      <c r="G1673" s="8"/>
      <c r="H1673" s="6"/>
    </row>
    <row r="1674" spans="1:8" x14ac:dyDescent="0.2">
      <c r="A1674" s="3"/>
      <c r="B1674" s="3"/>
      <c r="C1674" s="3"/>
      <c r="D1674" s="18"/>
      <c r="E1674" s="3"/>
      <c r="F1674" s="8"/>
      <c r="G1674" s="8"/>
      <c r="H1674" s="6"/>
    </row>
    <row r="1675" spans="1:8" x14ac:dyDescent="0.2">
      <c r="A1675" s="3"/>
      <c r="B1675" s="3"/>
      <c r="C1675" s="3"/>
      <c r="D1675" s="18"/>
      <c r="E1675" s="3"/>
      <c r="F1675" s="8"/>
      <c r="G1675" s="8"/>
      <c r="H1675" s="6"/>
    </row>
    <row r="1676" spans="1:8" x14ac:dyDescent="0.2">
      <c r="A1676" s="3"/>
      <c r="B1676" s="3"/>
      <c r="C1676" s="3"/>
      <c r="D1676" s="18"/>
      <c r="E1676" s="3"/>
      <c r="F1676" s="8"/>
      <c r="G1676" s="8"/>
      <c r="H1676" s="6"/>
    </row>
    <row r="1677" spans="1:8" x14ac:dyDescent="0.2">
      <c r="A1677" s="3"/>
      <c r="B1677" s="3"/>
      <c r="C1677" s="3"/>
      <c r="D1677" s="18"/>
      <c r="E1677" s="3"/>
      <c r="F1677" s="8"/>
      <c r="G1677" s="8"/>
      <c r="H1677" s="6"/>
    </row>
    <row r="1678" spans="1:8" x14ac:dyDescent="0.2">
      <c r="A1678" s="3"/>
      <c r="B1678" s="3"/>
      <c r="C1678" s="3"/>
      <c r="D1678" s="18"/>
      <c r="E1678" s="3"/>
      <c r="F1678" s="8"/>
      <c r="G1678" s="8"/>
      <c r="H1678" s="6"/>
    </row>
    <row r="1679" spans="1:8" x14ac:dyDescent="0.2">
      <c r="A1679" s="3"/>
      <c r="B1679" s="3"/>
      <c r="C1679" s="3"/>
      <c r="D1679" s="18"/>
      <c r="E1679" s="3"/>
      <c r="F1679" s="8"/>
      <c r="G1679" s="8"/>
      <c r="H1679" s="6"/>
    </row>
    <row r="1680" spans="1:8" x14ac:dyDescent="0.2">
      <c r="A1680" s="3"/>
      <c r="B1680" s="3"/>
      <c r="C1680" s="3"/>
      <c r="D1680" s="18"/>
      <c r="E1680" s="3"/>
      <c r="F1680" s="8"/>
      <c r="G1680" s="8"/>
      <c r="H1680" s="6"/>
    </row>
    <row r="1681" spans="1:8" x14ac:dyDescent="0.2">
      <c r="A1681" s="3"/>
      <c r="B1681" s="3"/>
      <c r="C1681" s="3"/>
      <c r="D1681" s="18"/>
      <c r="E1681" s="3"/>
      <c r="F1681" s="8"/>
      <c r="G1681" s="8"/>
      <c r="H1681" s="6"/>
    </row>
    <row r="1682" spans="1:8" x14ac:dyDescent="0.2">
      <c r="A1682" s="3"/>
      <c r="B1682" s="3"/>
      <c r="C1682" s="3"/>
      <c r="D1682" s="18"/>
      <c r="E1682" s="3"/>
      <c r="F1682" s="8"/>
      <c r="G1682" s="8"/>
      <c r="H1682" s="6"/>
    </row>
    <row r="1683" spans="1:8" x14ac:dyDescent="0.2">
      <c r="A1683" s="3"/>
      <c r="B1683" s="3"/>
      <c r="C1683" s="3"/>
      <c r="D1683" s="18"/>
      <c r="E1683" s="3"/>
      <c r="F1683" s="8"/>
      <c r="G1683" s="8"/>
      <c r="H1683" s="6"/>
    </row>
    <row r="1684" spans="1:8" x14ac:dyDescent="0.2">
      <c r="A1684" s="3"/>
      <c r="B1684" s="3"/>
      <c r="C1684" s="3"/>
      <c r="D1684" s="18"/>
      <c r="E1684" s="3"/>
      <c r="F1684" s="8"/>
      <c r="G1684" s="8"/>
      <c r="H1684" s="6"/>
    </row>
    <row r="1685" spans="1:8" x14ac:dyDescent="0.2">
      <c r="A1685" s="3"/>
      <c r="B1685" s="3"/>
      <c r="C1685" s="3"/>
      <c r="D1685" s="18"/>
      <c r="E1685" s="3"/>
      <c r="F1685" s="8"/>
      <c r="G1685" s="8"/>
      <c r="H1685" s="6"/>
    </row>
    <row r="1686" spans="1:8" x14ac:dyDescent="0.2">
      <c r="A1686" s="3"/>
      <c r="B1686" s="3"/>
      <c r="C1686" s="3"/>
      <c r="D1686" s="18"/>
      <c r="E1686" s="3"/>
      <c r="F1686" s="8"/>
      <c r="G1686" s="8"/>
      <c r="H1686" s="6"/>
    </row>
    <row r="1687" spans="1:8" x14ac:dyDescent="0.2">
      <c r="A1687" s="3"/>
      <c r="B1687" s="3"/>
      <c r="C1687" s="3"/>
      <c r="D1687" s="18"/>
      <c r="E1687" s="3"/>
      <c r="F1687" s="8"/>
      <c r="G1687" s="8"/>
      <c r="H1687" s="6"/>
    </row>
    <row r="1688" spans="1:8" x14ac:dyDescent="0.2">
      <c r="A1688" s="3"/>
      <c r="B1688" s="3"/>
      <c r="C1688" s="3"/>
      <c r="D1688" s="18"/>
      <c r="E1688" s="3"/>
      <c r="F1688" s="8"/>
      <c r="G1688" s="8"/>
      <c r="H1688" s="6"/>
    </row>
    <row r="1689" spans="1:8" x14ac:dyDescent="0.2">
      <c r="A1689" s="3"/>
      <c r="B1689" s="3"/>
      <c r="C1689" s="3"/>
      <c r="D1689" s="18"/>
      <c r="E1689" s="3"/>
      <c r="F1689" s="8"/>
      <c r="G1689" s="8"/>
      <c r="H1689" s="6"/>
    </row>
    <row r="1690" spans="1:8" x14ac:dyDescent="0.2">
      <c r="A1690" s="3"/>
      <c r="B1690" s="3"/>
      <c r="C1690" s="3"/>
      <c r="D1690" s="18"/>
      <c r="E1690" s="3"/>
      <c r="F1690" s="8"/>
      <c r="G1690" s="8"/>
      <c r="H1690" s="6"/>
    </row>
    <row r="1691" spans="1:8" x14ac:dyDescent="0.2">
      <c r="A1691" s="3"/>
      <c r="B1691" s="3"/>
      <c r="C1691" s="3"/>
      <c r="D1691" s="18"/>
      <c r="E1691" s="3"/>
      <c r="F1691" s="8"/>
      <c r="G1691" s="8"/>
      <c r="H1691" s="6"/>
    </row>
    <row r="1692" spans="1:8" x14ac:dyDescent="0.2">
      <c r="A1692" s="3"/>
      <c r="B1692" s="3"/>
      <c r="C1692" s="3"/>
      <c r="D1692" s="18"/>
      <c r="E1692" s="3"/>
      <c r="F1692" s="8"/>
      <c r="G1692" s="8"/>
      <c r="H1692" s="6"/>
    </row>
    <row r="1693" spans="1:8" x14ac:dyDescent="0.2">
      <c r="A1693" s="3"/>
      <c r="B1693" s="3"/>
      <c r="C1693" s="3"/>
      <c r="D1693" s="18"/>
      <c r="E1693" s="3"/>
      <c r="F1693" s="8"/>
      <c r="G1693" s="8"/>
      <c r="H1693" s="6"/>
    </row>
    <row r="1694" spans="1:8" x14ac:dyDescent="0.2">
      <c r="A1694" s="3"/>
      <c r="B1694" s="3"/>
      <c r="C1694" s="3"/>
      <c r="D1694" s="18"/>
      <c r="E1694" s="3"/>
      <c r="F1694" s="8"/>
      <c r="G1694" s="8"/>
      <c r="H1694" s="6"/>
    </row>
    <row r="1695" spans="1:8" x14ac:dyDescent="0.2">
      <c r="A1695" s="3"/>
      <c r="B1695" s="3"/>
      <c r="C1695" s="3"/>
      <c r="D1695" s="18"/>
      <c r="E1695" s="3"/>
      <c r="F1695" s="8"/>
      <c r="G1695" s="8"/>
      <c r="H1695" s="6"/>
    </row>
    <row r="1696" spans="1:8" x14ac:dyDescent="0.2">
      <c r="A1696" s="3"/>
      <c r="B1696" s="3"/>
      <c r="C1696" s="3"/>
      <c r="D1696" s="18"/>
      <c r="E1696" s="3"/>
      <c r="F1696" s="8"/>
      <c r="G1696" s="8"/>
      <c r="H1696" s="6"/>
    </row>
    <row r="1697" spans="1:8" x14ac:dyDescent="0.2">
      <c r="A1697" s="3"/>
      <c r="B1697" s="3"/>
      <c r="C1697" s="3"/>
      <c r="D1697" s="18"/>
      <c r="E1697" s="3"/>
      <c r="F1697" s="8"/>
      <c r="G1697" s="8"/>
      <c r="H1697" s="6"/>
    </row>
    <row r="1698" spans="1:8" x14ac:dyDescent="0.2">
      <c r="A1698" s="3"/>
      <c r="B1698" s="3"/>
      <c r="C1698" s="3"/>
      <c r="D1698" s="18"/>
      <c r="E1698" s="3"/>
      <c r="F1698" s="8"/>
      <c r="G1698" s="8"/>
      <c r="H1698" s="6"/>
    </row>
    <row r="1699" spans="1:8" x14ac:dyDescent="0.2">
      <c r="A1699" s="3"/>
      <c r="B1699" s="3"/>
      <c r="C1699" s="3"/>
      <c r="D1699" s="18"/>
      <c r="E1699" s="3"/>
      <c r="F1699" s="8"/>
      <c r="G1699" s="8"/>
      <c r="H1699" s="6"/>
    </row>
    <row r="1700" spans="1:8" x14ac:dyDescent="0.2">
      <c r="A1700" s="3"/>
      <c r="B1700" s="3"/>
      <c r="C1700" s="3"/>
      <c r="D1700" s="18"/>
      <c r="E1700" s="3"/>
      <c r="F1700" s="8"/>
      <c r="G1700" s="8"/>
      <c r="H1700" s="6"/>
    </row>
    <row r="1701" spans="1:8" x14ac:dyDescent="0.2">
      <c r="A1701" s="3"/>
      <c r="B1701" s="3"/>
      <c r="C1701" s="3"/>
      <c r="D1701" s="18"/>
      <c r="E1701" s="3"/>
      <c r="F1701" s="8"/>
      <c r="G1701" s="8"/>
      <c r="H1701" s="6"/>
    </row>
    <row r="1702" spans="1:8" x14ac:dyDescent="0.2">
      <c r="A1702" s="3"/>
      <c r="B1702" s="3"/>
      <c r="C1702" s="3"/>
      <c r="D1702" s="18"/>
      <c r="E1702" s="3"/>
      <c r="F1702" s="8"/>
      <c r="G1702" s="8"/>
      <c r="H1702" s="6"/>
    </row>
    <row r="1703" spans="1:8" x14ac:dyDescent="0.2">
      <c r="A1703" s="3"/>
      <c r="B1703" s="3"/>
      <c r="C1703" s="3"/>
      <c r="D1703" s="18"/>
      <c r="E1703" s="3"/>
      <c r="F1703" s="8"/>
      <c r="G1703" s="8"/>
      <c r="H1703" s="6"/>
    </row>
    <row r="1704" spans="1:8" x14ac:dyDescent="0.2">
      <c r="A1704" s="3"/>
      <c r="B1704" s="3"/>
      <c r="C1704" s="3"/>
      <c r="D1704" s="18"/>
      <c r="E1704" s="3"/>
      <c r="F1704" s="8"/>
      <c r="G1704" s="8"/>
      <c r="H1704" s="6"/>
    </row>
    <row r="1705" spans="1:8" x14ac:dyDescent="0.2">
      <c r="A1705" s="3"/>
      <c r="B1705" s="3"/>
      <c r="C1705" s="3"/>
      <c r="D1705" s="18"/>
      <c r="E1705" s="3"/>
      <c r="F1705" s="8"/>
      <c r="G1705" s="8"/>
      <c r="H1705" s="6"/>
    </row>
    <row r="1706" spans="1:8" x14ac:dyDescent="0.2">
      <c r="A1706" s="3"/>
      <c r="B1706" s="3"/>
      <c r="C1706" s="3"/>
      <c r="D1706" s="18"/>
      <c r="E1706" s="3"/>
      <c r="F1706" s="8"/>
      <c r="G1706" s="8"/>
      <c r="H1706" s="6"/>
    </row>
    <row r="1707" spans="1:8" x14ac:dyDescent="0.2">
      <c r="A1707" s="3"/>
      <c r="B1707" s="3"/>
      <c r="C1707" s="3"/>
      <c r="D1707" s="18"/>
      <c r="E1707" s="3"/>
      <c r="F1707" s="8"/>
      <c r="G1707" s="8"/>
      <c r="H1707" s="6"/>
    </row>
    <row r="1708" spans="1:8" x14ac:dyDescent="0.2">
      <c r="A1708" s="3"/>
      <c r="B1708" s="3"/>
      <c r="C1708" s="3"/>
      <c r="D1708" s="18"/>
      <c r="E1708" s="3"/>
      <c r="F1708" s="8"/>
      <c r="G1708" s="8"/>
      <c r="H1708" s="6"/>
    </row>
    <row r="1709" spans="1:8" x14ac:dyDescent="0.2">
      <c r="A1709" s="3"/>
      <c r="B1709" s="3"/>
      <c r="C1709" s="3"/>
      <c r="D1709" s="18"/>
      <c r="E1709" s="3"/>
      <c r="F1709" s="8"/>
      <c r="G1709" s="8"/>
      <c r="H1709" s="6"/>
    </row>
    <row r="1710" spans="1:8" x14ac:dyDescent="0.2">
      <c r="A1710" s="3"/>
      <c r="B1710" s="3"/>
      <c r="C1710" s="3"/>
      <c r="D1710" s="18"/>
      <c r="E1710" s="3"/>
      <c r="F1710" s="8"/>
      <c r="G1710" s="8"/>
      <c r="H1710" s="6"/>
    </row>
    <row r="1711" spans="1:8" x14ac:dyDescent="0.2">
      <c r="A1711" s="3"/>
      <c r="B1711" s="3"/>
      <c r="C1711" s="3"/>
      <c r="D1711" s="18"/>
      <c r="E1711" s="3"/>
      <c r="F1711" s="8"/>
      <c r="G1711" s="8"/>
      <c r="H1711" s="6"/>
    </row>
    <row r="1712" spans="1:8" x14ac:dyDescent="0.2">
      <c r="A1712" s="3"/>
      <c r="B1712" s="3"/>
      <c r="C1712" s="3"/>
      <c r="D1712" s="18"/>
      <c r="E1712" s="3"/>
      <c r="F1712" s="8"/>
      <c r="G1712" s="8"/>
      <c r="H1712" s="6"/>
    </row>
    <row r="1713" spans="1:8" x14ac:dyDescent="0.2">
      <c r="A1713" s="3"/>
      <c r="B1713" s="3"/>
      <c r="C1713" s="3"/>
      <c r="D1713" s="18"/>
      <c r="E1713" s="3"/>
      <c r="F1713" s="8"/>
      <c r="G1713" s="8"/>
      <c r="H1713" s="6"/>
    </row>
    <row r="1714" spans="1:8" x14ac:dyDescent="0.2">
      <c r="A1714" s="3"/>
      <c r="B1714" s="3"/>
      <c r="C1714" s="3"/>
      <c r="D1714" s="18"/>
      <c r="E1714" s="3"/>
      <c r="F1714" s="8"/>
      <c r="G1714" s="8"/>
      <c r="H1714" s="6"/>
    </row>
    <row r="1715" spans="1:8" x14ac:dyDescent="0.2">
      <c r="A1715" s="3"/>
      <c r="B1715" s="3"/>
      <c r="C1715" s="3"/>
      <c r="D1715" s="18"/>
      <c r="E1715" s="3"/>
      <c r="F1715" s="8"/>
      <c r="G1715" s="8"/>
      <c r="H1715" s="6"/>
    </row>
    <row r="1716" spans="1:8" x14ac:dyDescent="0.2">
      <c r="A1716" s="3"/>
      <c r="B1716" s="3"/>
      <c r="C1716" s="3"/>
      <c r="D1716" s="18"/>
      <c r="E1716" s="3"/>
      <c r="F1716" s="8"/>
      <c r="G1716" s="8"/>
      <c r="H1716" s="6"/>
    </row>
    <row r="1717" spans="1:8" x14ac:dyDescent="0.2">
      <c r="A1717" s="3"/>
      <c r="B1717" s="3"/>
      <c r="C1717" s="3"/>
      <c r="D1717" s="18"/>
      <c r="E1717" s="3"/>
      <c r="F1717" s="8"/>
      <c r="G1717" s="8"/>
      <c r="H1717" s="6"/>
    </row>
    <row r="1718" spans="1:8" x14ac:dyDescent="0.2">
      <c r="A1718" s="3"/>
      <c r="B1718" s="3"/>
      <c r="C1718" s="3"/>
      <c r="D1718" s="18"/>
      <c r="E1718" s="3"/>
      <c r="F1718" s="8"/>
      <c r="G1718" s="8"/>
      <c r="H1718" s="6"/>
    </row>
    <row r="1719" spans="1:8" x14ac:dyDescent="0.2">
      <c r="A1719" s="3"/>
      <c r="B1719" s="3"/>
      <c r="C1719" s="3"/>
      <c r="D1719" s="18"/>
      <c r="E1719" s="3"/>
      <c r="F1719" s="8"/>
      <c r="G1719" s="8"/>
      <c r="H1719" s="6"/>
    </row>
    <row r="1720" spans="1:8" x14ac:dyDescent="0.2">
      <c r="A1720" s="3"/>
      <c r="B1720" s="3"/>
      <c r="C1720" s="3"/>
      <c r="D1720" s="18"/>
      <c r="E1720" s="3"/>
      <c r="F1720" s="8"/>
      <c r="G1720" s="8"/>
      <c r="H1720" s="6"/>
    </row>
    <row r="1721" spans="1:8" x14ac:dyDescent="0.2">
      <c r="A1721" s="3"/>
      <c r="B1721" s="3"/>
      <c r="C1721" s="3"/>
      <c r="D1721" s="18"/>
      <c r="E1721" s="3"/>
      <c r="F1721" s="8"/>
      <c r="G1721" s="8"/>
      <c r="H1721" s="6"/>
    </row>
    <row r="1722" spans="1:8" x14ac:dyDescent="0.2">
      <c r="A1722" s="3"/>
      <c r="B1722" s="3"/>
      <c r="C1722" s="3"/>
      <c r="D1722" s="18"/>
      <c r="E1722" s="3"/>
      <c r="F1722" s="8"/>
      <c r="G1722" s="8"/>
      <c r="H1722" s="6"/>
    </row>
    <row r="1723" spans="1:8" x14ac:dyDescent="0.2">
      <c r="A1723" s="3"/>
      <c r="B1723" s="3"/>
      <c r="C1723" s="3"/>
      <c r="D1723" s="18"/>
      <c r="E1723" s="3"/>
      <c r="F1723" s="8"/>
      <c r="G1723" s="8"/>
      <c r="H1723" s="6"/>
    </row>
    <row r="1724" spans="1:8" x14ac:dyDescent="0.2">
      <c r="A1724" s="3"/>
      <c r="B1724" s="3"/>
      <c r="C1724" s="3"/>
      <c r="D1724" s="18"/>
      <c r="E1724" s="3"/>
      <c r="F1724" s="8"/>
      <c r="G1724" s="8"/>
      <c r="H1724" s="6"/>
    </row>
    <row r="1725" spans="1:8" x14ac:dyDescent="0.2">
      <c r="A1725" s="3"/>
      <c r="B1725" s="3"/>
      <c r="C1725" s="3"/>
      <c r="D1725" s="18"/>
      <c r="E1725" s="3"/>
      <c r="F1725" s="8"/>
      <c r="G1725" s="8"/>
      <c r="H1725" s="6"/>
    </row>
    <row r="1726" spans="1:8" x14ac:dyDescent="0.2">
      <c r="A1726" s="3"/>
      <c r="B1726" s="3"/>
      <c r="C1726" s="3"/>
      <c r="D1726" s="18"/>
      <c r="E1726" s="3"/>
      <c r="F1726" s="8"/>
      <c r="G1726" s="8"/>
      <c r="H1726" s="6"/>
    </row>
    <row r="1727" spans="1:8" x14ac:dyDescent="0.2">
      <c r="A1727" s="3"/>
      <c r="B1727" s="3"/>
      <c r="C1727" s="3"/>
      <c r="D1727" s="18"/>
      <c r="E1727" s="3"/>
      <c r="F1727" s="8"/>
      <c r="G1727" s="8"/>
      <c r="H1727" s="6"/>
    </row>
    <row r="1728" spans="1:8" x14ac:dyDescent="0.2">
      <c r="A1728" s="3"/>
      <c r="B1728" s="3"/>
      <c r="C1728" s="3"/>
      <c r="D1728" s="18"/>
      <c r="E1728" s="3"/>
      <c r="F1728" s="8"/>
      <c r="G1728" s="8"/>
      <c r="H1728" s="6"/>
    </row>
    <row r="1729" spans="1:8" x14ac:dyDescent="0.2">
      <c r="A1729" s="3"/>
      <c r="B1729" s="3"/>
      <c r="C1729" s="3"/>
      <c r="D1729" s="18"/>
      <c r="E1729" s="3"/>
      <c r="F1729" s="8"/>
      <c r="G1729" s="8"/>
      <c r="H1729" s="6"/>
    </row>
    <row r="1730" spans="1:8" x14ac:dyDescent="0.2">
      <c r="A1730" s="3"/>
      <c r="B1730" s="3"/>
      <c r="C1730" s="3"/>
      <c r="D1730" s="18"/>
      <c r="E1730" s="3"/>
      <c r="F1730" s="8"/>
      <c r="G1730" s="8"/>
      <c r="H1730" s="6"/>
    </row>
    <row r="1731" spans="1:8" x14ac:dyDescent="0.2">
      <c r="A1731" s="3"/>
      <c r="B1731" s="3"/>
      <c r="C1731" s="3"/>
      <c r="D1731" s="18"/>
      <c r="E1731" s="3"/>
      <c r="F1731" s="8"/>
      <c r="G1731" s="8"/>
      <c r="H1731" s="6"/>
    </row>
    <row r="1732" spans="1:8" x14ac:dyDescent="0.2">
      <c r="A1732" s="3"/>
      <c r="B1732" s="3"/>
      <c r="C1732" s="3"/>
      <c r="D1732" s="18"/>
      <c r="E1732" s="3"/>
      <c r="F1732" s="8"/>
      <c r="G1732" s="8"/>
      <c r="H1732" s="6"/>
    </row>
    <row r="1733" spans="1:8" x14ac:dyDescent="0.2">
      <c r="A1733" s="3"/>
      <c r="B1733" s="3"/>
      <c r="C1733" s="3"/>
      <c r="D1733" s="18"/>
      <c r="E1733" s="3"/>
      <c r="F1733" s="8"/>
      <c r="G1733" s="8"/>
      <c r="H1733" s="6"/>
    </row>
    <row r="1734" spans="1:8" x14ac:dyDescent="0.2">
      <c r="A1734" s="3"/>
      <c r="B1734" s="3"/>
      <c r="C1734" s="3"/>
      <c r="D1734" s="18"/>
      <c r="E1734" s="3"/>
      <c r="F1734" s="8"/>
      <c r="G1734" s="8"/>
      <c r="H1734" s="6"/>
    </row>
    <row r="1735" spans="1:8" x14ac:dyDescent="0.2">
      <c r="A1735" s="3"/>
      <c r="B1735" s="3"/>
      <c r="C1735" s="3"/>
      <c r="D1735" s="18"/>
      <c r="E1735" s="3"/>
      <c r="F1735" s="8"/>
      <c r="G1735" s="8"/>
      <c r="H1735" s="6"/>
    </row>
    <row r="1736" spans="1:8" x14ac:dyDescent="0.2">
      <c r="A1736" s="3"/>
      <c r="B1736" s="3"/>
      <c r="C1736" s="3"/>
      <c r="D1736" s="18"/>
      <c r="E1736" s="3"/>
      <c r="F1736" s="8"/>
      <c r="G1736" s="8"/>
      <c r="H1736" s="6"/>
    </row>
    <row r="1737" spans="1:8" x14ac:dyDescent="0.2">
      <c r="A1737" s="3"/>
      <c r="B1737" s="3"/>
      <c r="C1737" s="3"/>
      <c r="D1737" s="18"/>
      <c r="E1737" s="3"/>
      <c r="F1737" s="8"/>
      <c r="G1737" s="8"/>
      <c r="H1737" s="6"/>
    </row>
    <row r="1738" spans="1:8" x14ac:dyDescent="0.2">
      <c r="A1738" s="3"/>
      <c r="B1738" s="3"/>
      <c r="C1738" s="3"/>
      <c r="D1738" s="18"/>
      <c r="E1738" s="3"/>
      <c r="F1738" s="8"/>
      <c r="G1738" s="8"/>
      <c r="H1738" s="6"/>
    </row>
    <row r="1739" spans="1:8" x14ac:dyDescent="0.2">
      <c r="A1739" s="3"/>
      <c r="B1739" s="3"/>
      <c r="C1739" s="3"/>
      <c r="D1739" s="18"/>
      <c r="E1739" s="3"/>
      <c r="F1739" s="8"/>
      <c r="G1739" s="8"/>
      <c r="H1739" s="6"/>
    </row>
    <row r="1740" spans="1:8" x14ac:dyDescent="0.2">
      <c r="A1740" s="3"/>
      <c r="B1740" s="3"/>
      <c r="C1740" s="3"/>
      <c r="D1740" s="18"/>
      <c r="E1740" s="3"/>
      <c r="F1740" s="8"/>
      <c r="G1740" s="8"/>
      <c r="H1740" s="6"/>
    </row>
    <row r="1741" spans="1:8" x14ac:dyDescent="0.2">
      <c r="A1741" s="3"/>
      <c r="B1741" s="3"/>
      <c r="C1741" s="3"/>
      <c r="D1741" s="18"/>
      <c r="E1741" s="3"/>
      <c r="F1741" s="8"/>
      <c r="G1741" s="8"/>
      <c r="H1741" s="6"/>
    </row>
    <row r="1742" spans="1:8" x14ac:dyDescent="0.2">
      <c r="A1742" s="3"/>
      <c r="B1742" s="3"/>
      <c r="C1742" s="3"/>
      <c r="D1742" s="18"/>
      <c r="E1742" s="3"/>
      <c r="F1742" s="8"/>
      <c r="G1742" s="8"/>
      <c r="H1742" s="6"/>
    </row>
    <row r="1743" spans="1:8" x14ac:dyDescent="0.2">
      <c r="A1743" s="3"/>
      <c r="B1743" s="3"/>
      <c r="C1743" s="3"/>
      <c r="D1743" s="18"/>
      <c r="E1743" s="3"/>
      <c r="F1743" s="8"/>
      <c r="G1743" s="8"/>
      <c r="H1743" s="6"/>
    </row>
    <row r="1744" spans="1:8" x14ac:dyDescent="0.2">
      <c r="A1744" s="3"/>
      <c r="B1744" s="3"/>
      <c r="C1744" s="3"/>
      <c r="D1744" s="18"/>
      <c r="E1744" s="3"/>
      <c r="F1744" s="8"/>
      <c r="G1744" s="8"/>
      <c r="H1744" s="6"/>
    </row>
    <row r="1745" spans="1:8" x14ac:dyDescent="0.2">
      <c r="A1745" s="3"/>
      <c r="B1745" s="3"/>
      <c r="C1745" s="3"/>
      <c r="D1745" s="18"/>
      <c r="E1745" s="3"/>
      <c r="F1745" s="8"/>
      <c r="G1745" s="8"/>
      <c r="H1745" s="6"/>
    </row>
    <row r="1746" spans="1:8" x14ac:dyDescent="0.2">
      <c r="A1746" s="3"/>
      <c r="B1746" s="3"/>
      <c r="C1746" s="3"/>
      <c r="D1746" s="18"/>
      <c r="E1746" s="3"/>
      <c r="F1746" s="8"/>
      <c r="G1746" s="8"/>
      <c r="H1746" s="6"/>
    </row>
    <row r="1747" spans="1:8" x14ac:dyDescent="0.2">
      <c r="A1747" s="3"/>
      <c r="B1747" s="3"/>
      <c r="C1747" s="3"/>
      <c r="D1747" s="18"/>
      <c r="E1747" s="3"/>
      <c r="F1747" s="8"/>
      <c r="G1747" s="8"/>
      <c r="H1747" s="6"/>
    </row>
    <row r="1748" spans="1:8" x14ac:dyDescent="0.2">
      <c r="A1748" s="3"/>
      <c r="B1748" s="3"/>
      <c r="C1748" s="3"/>
      <c r="D1748" s="18"/>
      <c r="E1748" s="3"/>
      <c r="F1748" s="8"/>
      <c r="G1748" s="8"/>
      <c r="H1748" s="6"/>
    </row>
    <row r="1749" spans="1:8" x14ac:dyDescent="0.2">
      <c r="A1749" s="3"/>
      <c r="B1749" s="3"/>
      <c r="C1749" s="3"/>
      <c r="D1749" s="18"/>
      <c r="E1749" s="3"/>
      <c r="F1749" s="8"/>
      <c r="G1749" s="8"/>
      <c r="H1749" s="6"/>
    </row>
    <row r="1750" spans="1:8" x14ac:dyDescent="0.2">
      <c r="A1750" s="3"/>
      <c r="B1750" s="3"/>
      <c r="C1750" s="3"/>
      <c r="D1750" s="18"/>
      <c r="E1750" s="3"/>
      <c r="F1750" s="8"/>
      <c r="G1750" s="8"/>
      <c r="H1750" s="6"/>
    </row>
    <row r="1751" spans="1:8" x14ac:dyDescent="0.2">
      <c r="A1751" s="3"/>
      <c r="B1751" s="3"/>
      <c r="C1751" s="3"/>
      <c r="D1751" s="18"/>
      <c r="E1751" s="3"/>
      <c r="F1751" s="8"/>
      <c r="G1751" s="8"/>
      <c r="H1751" s="6"/>
    </row>
    <row r="1752" spans="1:8" x14ac:dyDescent="0.2">
      <c r="A1752" s="3"/>
      <c r="B1752" s="3"/>
      <c r="C1752" s="3"/>
      <c r="D1752" s="18"/>
      <c r="E1752" s="3"/>
      <c r="F1752" s="8"/>
      <c r="G1752" s="8"/>
      <c r="H1752" s="6"/>
    </row>
    <row r="1753" spans="1:8" x14ac:dyDescent="0.2">
      <c r="A1753" s="3"/>
      <c r="B1753" s="3"/>
      <c r="C1753" s="3"/>
      <c r="D1753" s="18"/>
      <c r="E1753" s="3"/>
      <c r="F1753" s="8"/>
      <c r="G1753" s="8"/>
      <c r="H1753" s="6"/>
    </row>
    <row r="1754" spans="1:8" x14ac:dyDescent="0.2">
      <c r="A1754" s="3"/>
      <c r="B1754" s="3"/>
      <c r="C1754" s="3"/>
      <c r="D1754" s="18"/>
      <c r="E1754" s="3"/>
      <c r="F1754" s="8"/>
      <c r="G1754" s="8"/>
      <c r="H1754" s="6"/>
    </row>
    <row r="1755" spans="1:8" x14ac:dyDescent="0.2">
      <c r="A1755" s="3"/>
      <c r="B1755" s="3"/>
      <c r="C1755" s="3"/>
      <c r="D1755" s="18"/>
      <c r="E1755" s="3"/>
      <c r="F1755" s="8"/>
      <c r="G1755" s="8"/>
      <c r="H1755" s="6"/>
    </row>
    <row r="1756" spans="1:8" x14ac:dyDescent="0.2">
      <c r="A1756" s="3"/>
      <c r="B1756" s="3"/>
      <c r="C1756" s="3"/>
      <c r="D1756" s="18"/>
      <c r="E1756" s="3"/>
      <c r="F1756" s="8"/>
      <c r="G1756" s="8"/>
      <c r="H1756" s="6"/>
    </row>
    <row r="1757" spans="1:8" x14ac:dyDescent="0.2">
      <c r="A1757" s="3"/>
      <c r="B1757" s="3"/>
      <c r="C1757" s="3"/>
      <c r="D1757" s="18"/>
      <c r="E1757" s="3"/>
      <c r="F1757" s="8"/>
      <c r="G1757" s="8"/>
      <c r="H1757" s="6"/>
    </row>
    <row r="1758" spans="1:8" x14ac:dyDescent="0.2">
      <c r="A1758" s="3"/>
      <c r="B1758" s="3"/>
      <c r="C1758" s="3"/>
      <c r="D1758" s="18"/>
      <c r="E1758" s="3"/>
      <c r="F1758" s="8"/>
      <c r="G1758" s="8"/>
      <c r="H1758" s="6"/>
    </row>
    <row r="1759" spans="1:8" x14ac:dyDescent="0.2">
      <c r="A1759" s="3"/>
      <c r="B1759" s="3"/>
      <c r="C1759" s="3"/>
      <c r="D1759" s="18"/>
      <c r="E1759" s="3"/>
      <c r="F1759" s="8"/>
      <c r="G1759" s="8"/>
      <c r="H1759" s="6"/>
    </row>
    <row r="1760" spans="1:8" x14ac:dyDescent="0.2">
      <c r="A1760" s="3"/>
      <c r="B1760" s="3"/>
      <c r="C1760" s="3"/>
      <c r="D1760" s="18"/>
      <c r="E1760" s="3"/>
      <c r="F1760" s="8"/>
      <c r="G1760" s="8"/>
      <c r="H1760" s="6"/>
    </row>
    <row r="1761" spans="1:8" x14ac:dyDescent="0.2">
      <c r="A1761" s="3"/>
      <c r="B1761" s="3"/>
      <c r="C1761" s="3"/>
      <c r="D1761" s="18"/>
      <c r="E1761" s="3"/>
      <c r="F1761" s="8"/>
      <c r="G1761" s="8"/>
      <c r="H1761" s="6"/>
    </row>
    <row r="1762" spans="1:8" x14ac:dyDescent="0.2">
      <c r="A1762" s="3"/>
      <c r="B1762" s="3"/>
      <c r="C1762" s="3"/>
      <c r="D1762" s="18"/>
      <c r="E1762" s="3"/>
      <c r="F1762" s="8"/>
      <c r="G1762" s="8"/>
      <c r="H1762" s="6"/>
    </row>
    <row r="1763" spans="1:8" x14ac:dyDescent="0.2">
      <c r="A1763" s="3"/>
      <c r="B1763" s="3"/>
      <c r="C1763" s="3"/>
      <c r="D1763" s="18"/>
      <c r="E1763" s="3"/>
      <c r="F1763" s="8"/>
      <c r="G1763" s="8"/>
      <c r="H1763" s="6"/>
    </row>
    <row r="1764" spans="1:8" x14ac:dyDescent="0.2">
      <c r="A1764" s="3"/>
      <c r="B1764" s="3"/>
      <c r="C1764" s="3"/>
      <c r="D1764" s="18"/>
      <c r="E1764" s="3"/>
      <c r="F1764" s="8"/>
      <c r="G1764" s="8"/>
      <c r="H1764" s="6"/>
    </row>
    <row r="1765" spans="1:8" x14ac:dyDescent="0.2">
      <c r="A1765" s="3"/>
      <c r="B1765" s="3"/>
      <c r="C1765" s="3"/>
      <c r="D1765" s="18"/>
      <c r="E1765" s="3"/>
      <c r="F1765" s="8"/>
      <c r="G1765" s="8"/>
      <c r="H1765" s="6"/>
    </row>
    <row r="1766" spans="1:8" x14ac:dyDescent="0.2">
      <c r="A1766" s="3"/>
      <c r="B1766" s="3"/>
      <c r="C1766" s="3"/>
      <c r="D1766" s="18"/>
      <c r="E1766" s="3"/>
      <c r="F1766" s="8"/>
      <c r="G1766" s="8"/>
      <c r="H1766" s="6"/>
    </row>
    <row r="1767" spans="1:8" x14ac:dyDescent="0.2">
      <c r="A1767" s="3"/>
      <c r="B1767" s="3"/>
      <c r="C1767" s="3"/>
      <c r="D1767" s="18"/>
      <c r="E1767" s="3"/>
      <c r="F1767" s="8"/>
      <c r="G1767" s="8"/>
      <c r="H1767" s="6"/>
    </row>
    <row r="1768" spans="1:8" x14ac:dyDescent="0.2">
      <c r="A1768" s="3"/>
      <c r="B1768" s="3"/>
      <c r="C1768" s="3"/>
      <c r="D1768" s="18"/>
      <c r="E1768" s="3"/>
      <c r="F1768" s="8"/>
      <c r="G1768" s="8"/>
      <c r="H1768" s="6"/>
    </row>
    <row r="1769" spans="1:8" x14ac:dyDescent="0.2">
      <c r="A1769" s="3"/>
      <c r="B1769" s="3"/>
      <c r="C1769" s="3"/>
      <c r="D1769" s="18"/>
      <c r="E1769" s="3"/>
      <c r="F1769" s="8"/>
      <c r="G1769" s="8"/>
      <c r="H1769" s="6"/>
    </row>
    <row r="1770" spans="1:8" x14ac:dyDescent="0.2">
      <c r="A1770" s="3"/>
      <c r="B1770" s="3"/>
      <c r="C1770" s="3"/>
      <c r="D1770" s="18"/>
      <c r="E1770" s="3"/>
      <c r="F1770" s="8"/>
      <c r="G1770" s="8"/>
      <c r="H1770" s="6"/>
    </row>
    <row r="1771" spans="1:8" x14ac:dyDescent="0.2">
      <c r="A1771" s="3"/>
      <c r="B1771" s="3"/>
      <c r="C1771" s="3"/>
      <c r="D1771" s="18"/>
      <c r="E1771" s="3"/>
      <c r="F1771" s="8"/>
      <c r="G1771" s="8"/>
      <c r="H1771" s="6"/>
    </row>
    <row r="1772" spans="1:8" x14ac:dyDescent="0.2">
      <c r="A1772" s="3"/>
      <c r="B1772" s="3"/>
      <c r="C1772" s="3"/>
      <c r="D1772" s="18"/>
      <c r="E1772" s="3"/>
      <c r="F1772" s="8"/>
      <c r="G1772" s="8"/>
      <c r="H1772" s="6"/>
    </row>
    <row r="1773" spans="1:8" x14ac:dyDescent="0.2">
      <c r="A1773" s="3"/>
      <c r="B1773" s="3"/>
      <c r="C1773" s="3"/>
      <c r="D1773" s="18"/>
      <c r="E1773" s="3"/>
      <c r="F1773" s="8"/>
      <c r="G1773" s="8"/>
      <c r="H1773" s="6"/>
    </row>
    <row r="1774" spans="1:8" x14ac:dyDescent="0.2">
      <c r="A1774" s="3"/>
      <c r="B1774" s="3"/>
      <c r="C1774" s="3"/>
      <c r="D1774" s="18"/>
      <c r="E1774" s="3"/>
      <c r="F1774" s="8"/>
      <c r="G1774" s="8"/>
      <c r="H1774" s="6"/>
    </row>
    <row r="1775" spans="1:8" x14ac:dyDescent="0.2">
      <c r="A1775" s="3"/>
      <c r="B1775" s="3"/>
      <c r="C1775" s="3"/>
      <c r="D1775" s="18"/>
      <c r="E1775" s="3"/>
      <c r="F1775" s="8"/>
      <c r="G1775" s="8"/>
      <c r="H1775" s="6"/>
    </row>
    <row r="1776" spans="1:8" x14ac:dyDescent="0.2">
      <c r="A1776" s="3"/>
      <c r="B1776" s="3"/>
      <c r="C1776" s="3"/>
      <c r="D1776" s="18"/>
      <c r="E1776" s="3"/>
      <c r="F1776" s="8"/>
      <c r="G1776" s="8"/>
      <c r="H1776" s="6"/>
    </row>
    <row r="1777" spans="1:8" x14ac:dyDescent="0.2">
      <c r="A1777" s="3"/>
      <c r="B1777" s="3"/>
      <c r="C1777" s="3"/>
      <c r="D1777" s="18"/>
      <c r="E1777" s="3"/>
      <c r="F1777" s="8"/>
      <c r="G1777" s="8"/>
      <c r="H1777" s="6"/>
    </row>
    <row r="1778" spans="1:8" x14ac:dyDescent="0.2">
      <c r="A1778" s="3"/>
      <c r="B1778" s="3"/>
      <c r="C1778" s="3"/>
      <c r="D1778" s="18"/>
      <c r="E1778" s="3"/>
      <c r="F1778" s="8"/>
      <c r="G1778" s="8"/>
      <c r="H1778" s="6"/>
    </row>
    <row r="1779" spans="1:8" x14ac:dyDescent="0.2">
      <c r="A1779" s="3"/>
      <c r="B1779" s="3"/>
      <c r="C1779" s="3"/>
      <c r="D1779" s="18"/>
      <c r="E1779" s="3"/>
      <c r="F1779" s="8"/>
      <c r="G1779" s="8"/>
      <c r="H1779" s="6"/>
    </row>
    <row r="1780" spans="1:8" x14ac:dyDescent="0.2">
      <c r="A1780" s="3"/>
      <c r="B1780" s="3"/>
      <c r="C1780" s="3"/>
      <c r="D1780" s="18"/>
      <c r="E1780" s="3"/>
      <c r="F1780" s="8"/>
      <c r="G1780" s="8"/>
      <c r="H1780" s="6"/>
    </row>
    <row r="1781" spans="1:8" x14ac:dyDescent="0.2">
      <c r="A1781" s="3"/>
      <c r="B1781" s="3"/>
      <c r="C1781" s="3"/>
      <c r="D1781" s="18"/>
      <c r="E1781" s="3"/>
      <c r="F1781" s="8"/>
      <c r="G1781" s="8"/>
      <c r="H1781" s="6"/>
    </row>
    <row r="1782" spans="1:8" x14ac:dyDescent="0.2">
      <c r="A1782" s="3"/>
      <c r="B1782" s="3"/>
      <c r="C1782" s="3"/>
      <c r="D1782" s="18"/>
      <c r="E1782" s="3"/>
      <c r="F1782" s="8"/>
      <c r="G1782" s="8"/>
      <c r="H1782" s="6"/>
    </row>
    <row r="1783" spans="1:8" x14ac:dyDescent="0.2">
      <c r="A1783" s="3"/>
      <c r="B1783" s="3"/>
      <c r="C1783" s="3"/>
      <c r="D1783" s="18"/>
      <c r="E1783" s="3"/>
      <c r="F1783" s="8"/>
      <c r="G1783" s="8"/>
      <c r="H1783" s="6"/>
    </row>
    <row r="1784" spans="1:8" x14ac:dyDescent="0.2">
      <c r="A1784" s="3"/>
      <c r="B1784" s="3"/>
      <c r="C1784" s="3"/>
      <c r="D1784" s="18"/>
      <c r="E1784" s="3"/>
      <c r="F1784" s="8"/>
      <c r="G1784" s="8"/>
      <c r="H1784" s="6"/>
    </row>
    <row r="1785" spans="1:8" x14ac:dyDescent="0.2">
      <c r="A1785" s="3"/>
      <c r="B1785" s="3"/>
      <c r="C1785" s="3"/>
      <c r="D1785" s="18"/>
      <c r="E1785" s="3"/>
      <c r="F1785" s="8"/>
      <c r="G1785" s="8"/>
      <c r="H1785" s="6"/>
    </row>
    <row r="1786" spans="1:8" x14ac:dyDescent="0.2">
      <c r="A1786" s="3"/>
      <c r="B1786" s="3"/>
      <c r="C1786" s="3"/>
      <c r="D1786" s="18"/>
      <c r="E1786" s="3"/>
      <c r="F1786" s="8"/>
      <c r="G1786" s="8"/>
      <c r="H1786" s="6"/>
    </row>
    <row r="1787" spans="1:8" x14ac:dyDescent="0.2">
      <c r="A1787" s="3"/>
      <c r="B1787" s="3"/>
      <c r="C1787" s="3"/>
      <c r="D1787" s="18"/>
      <c r="E1787" s="3"/>
      <c r="F1787" s="8"/>
      <c r="G1787" s="8"/>
      <c r="H1787" s="6"/>
    </row>
    <row r="1788" spans="1:8" x14ac:dyDescent="0.2">
      <c r="A1788" s="3"/>
      <c r="B1788" s="3"/>
      <c r="C1788" s="3"/>
      <c r="D1788" s="18"/>
      <c r="E1788" s="3"/>
      <c r="F1788" s="8"/>
      <c r="G1788" s="8"/>
      <c r="H1788" s="6"/>
    </row>
    <row r="1789" spans="1:8" x14ac:dyDescent="0.2">
      <c r="A1789" s="3"/>
      <c r="B1789" s="3"/>
      <c r="C1789" s="3"/>
      <c r="D1789" s="18"/>
      <c r="E1789" s="3"/>
      <c r="F1789" s="8"/>
      <c r="G1789" s="8"/>
      <c r="H1789" s="6"/>
    </row>
    <row r="1790" spans="1:8" x14ac:dyDescent="0.2">
      <c r="A1790" s="3"/>
      <c r="B1790" s="3"/>
      <c r="C1790" s="3"/>
      <c r="D1790" s="18"/>
      <c r="E1790" s="3"/>
      <c r="F1790" s="8"/>
      <c r="G1790" s="8"/>
      <c r="H1790" s="6"/>
    </row>
    <row r="1791" spans="1:8" x14ac:dyDescent="0.2">
      <c r="A1791" s="3"/>
      <c r="B1791" s="3"/>
      <c r="C1791" s="3"/>
      <c r="D1791" s="18"/>
      <c r="E1791" s="3"/>
      <c r="F1791" s="8"/>
      <c r="G1791" s="8"/>
      <c r="H1791" s="6"/>
    </row>
    <row r="1792" spans="1:8" x14ac:dyDescent="0.2">
      <c r="A1792" s="3"/>
      <c r="B1792" s="3"/>
      <c r="C1792" s="3"/>
      <c r="D1792" s="18"/>
      <c r="E1792" s="3"/>
      <c r="F1792" s="8"/>
      <c r="G1792" s="8"/>
      <c r="H1792" s="6"/>
    </row>
    <row r="1793" spans="1:8" x14ac:dyDescent="0.2">
      <c r="A1793" s="3"/>
      <c r="B1793" s="3"/>
      <c r="C1793" s="3"/>
      <c r="D1793" s="18"/>
      <c r="E1793" s="3"/>
      <c r="F1793" s="8"/>
      <c r="G1793" s="8"/>
      <c r="H1793" s="6"/>
    </row>
    <row r="1794" spans="1:8" x14ac:dyDescent="0.2">
      <c r="A1794" s="3"/>
      <c r="B1794" s="3"/>
      <c r="C1794" s="3"/>
      <c r="D1794" s="18"/>
      <c r="E1794" s="3"/>
      <c r="F1794" s="8"/>
      <c r="G1794" s="8"/>
      <c r="H1794" s="6"/>
    </row>
    <row r="1795" spans="1:8" x14ac:dyDescent="0.2">
      <c r="A1795" s="3"/>
      <c r="B1795" s="3"/>
      <c r="C1795" s="3"/>
      <c r="D1795" s="18"/>
      <c r="E1795" s="3"/>
      <c r="F1795" s="8"/>
      <c r="G1795" s="8"/>
      <c r="H1795" s="6"/>
    </row>
    <row r="1796" spans="1:8" x14ac:dyDescent="0.2">
      <c r="A1796" s="3"/>
      <c r="B1796" s="3"/>
      <c r="C1796" s="3"/>
      <c r="D1796" s="18"/>
      <c r="E1796" s="3"/>
      <c r="F1796" s="8"/>
      <c r="G1796" s="8"/>
      <c r="H1796" s="6"/>
    </row>
    <row r="1797" spans="1:8" x14ac:dyDescent="0.2">
      <c r="A1797" s="3"/>
      <c r="B1797" s="3"/>
      <c r="C1797" s="3"/>
      <c r="D1797" s="18"/>
      <c r="E1797" s="3"/>
      <c r="F1797" s="8"/>
      <c r="G1797" s="8"/>
      <c r="H1797" s="6"/>
    </row>
    <row r="1798" spans="1:8" x14ac:dyDescent="0.2">
      <c r="A1798" s="3"/>
      <c r="B1798" s="3"/>
      <c r="C1798" s="3"/>
      <c r="D1798" s="18"/>
      <c r="E1798" s="3"/>
      <c r="F1798" s="8"/>
      <c r="G1798" s="8"/>
      <c r="H1798" s="6"/>
    </row>
    <row r="1799" spans="1:8" x14ac:dyDescent="0.2">
      <c r="A1799" s="3"/>
      <c r="B1799" s="3"/>
      <c r="C1799" s="3"/>
      <c r="D1799" s="18"/>
      <c r="E1799" s="3"/>
      <c r="F1799" s="8"/>
      <c r="G1799" s="8"/>
      <c r="H1799" s="6"/>
    </row>
    <row r="1800" spans="1:8" x14ac:dyDescent="0.2">
      <c r="A1800" s="3"/>
      <c r="B1800" s="3"/>
      <c r="C1800" s="3"/>
      <c r="D1800" s="18"/>
      <c r="E1800" s="3"/>
      <c r="F1800" s="8"/>
      <c r="G1800" s="8"/>
      <c r="H1800" s="6"/>
    </row>
    <row r="1801" spans="1:8" x14ac:dyDescent="0.2">
      <c r="A1801" s="3"/>
      <c r="B1801" s="3"/>
      <c r="C1801" s="3"/>
      <c r="D1801" s="18"/>
      <c r="E1801" s="3"/>
      <c r="F1801" s="8"/>
      <c r="G1801" s="8"/>
      <c r="H1801" s="6"/>
    </row>
    <row r="1802" spans="1:8" x14ac:dyDescent="0.2">
      <c r="A1802" s="3"/>
      <c r="B1802" s="3"/>
      <c r="C1802" s="3"/>
      <c r="D1802" s="18"/>
      <c r="E1802" s="3"/>
      <c r="F1802" s="8"/>
      <c r="G1802" s="8"/>
      <c r="H1802" s="6"/>
    </row>
    <row r="1803" spans="1:8" x14ac:dyDescent="0.2">
      <c r="A1803" s="3"/>
      <c r="B1803" s="3"/>
      <c r="C1803" s="3"/>
      <c r="D1803" s="18"/>
      <c r="E1803" s="3"/>
      <c r="F1803" s="8"/>
      <c r="G1803" s="8"/>
      <c r="H1803" s="6"/>
    </row>
    <row r="1804" spans="1:8" x14ac:dyDescent="0.2">
      <c r="A1804" s="3"/>
      <c r="B1804" s="3"/>
      <c r="C1804" s="3"/>
      <c r="D1804" s="18"/>
      <c r="E1804" s="3"/>
      <c r="F1804" s="8"/>
      <c r="G1804" s="8"/>
      <c r="H1804" s="6"/>
    </row>
    <row r="1805" spans="1:8" x14ac:dyDescent="0.2">
      <c r="A1805" s="3"/>
      <c r="B1805" s="3"/>
      <c r="C1805" s="3"/>
      <c r="D1805" s="18"/>
      <c r="E1805" s="3"/>
      <c r="F1805" s="8"/>
      <c r="G1805" s="8"/>
      <c r="H1805" s="6"/>
    </row>
    <row r="1806" spans="1:8" x14ac:dyDescent="0.2">
      <c r="A1806" s="3"/>
      <c r="B1806" s="3"/>
      <c r="C1806" s="3"/>
      <c r="D1806" s="18"/>
      <c r="E1806" s="3"/>
      <c r="F1806" s="8"/>
      <c r="G1806" s="8"/>
      <c r="H1806" s="6"/>
    </row>
    <row r="1807" spans="1:8" x14ac:dyDescent="0.2">
      <c r="A1807" s="3"/>
      <c r="B1807" s="3"/>
      <c r="C1807" s="3"/>
      <c r="D1807" s="18"/>
      <c r="E1807" s="3"/>
      <c r="F1807" s="8"/>
      <c r="G1807" s="8"/>
      <c r="H1807" s="6"/>
    </row>
    <row r="1808" spans="1:8" x14ac:dyDescent="0.2">
      <c r="A1808" s="3"/>
      <c r="B1808" s="3"/>
      <c r="C1808" s="3"/>
      <c r="D1808" s="18"/>
      <c r="E1808" s="3"/>
      <c r="F1808" s="8"/>
      <c r="G1808" s="8"/>
      <c r="H1808" s="6"/>
    </row>
    <row r="1809" spans="1:8" x14ac:dyDescent="0.2">
      <c r="A1809" s="3"/>
      <c r="B1809" s="3"/>
      <c r="C1809" s="3"/>
      <c r="D1809" s="18"/>
      <c r="E1809" s="3"/>
      <c r="F1809" s="8"/>
      <c r="G1809" s="8"/>
      <c r="H1809" s="6"/>
    </row>
    <row r="1810" spans="1:8" x14ac:dyDescent="0.2">
      <c r="A1810" s="3"/>
      <c r="B1810" s="3"/>
      <c r="C1810" s="3"/>
      <c r="D1810" s="18"/>
      <c r="E1810" s="3"/>
      <c r="F1810" s="8"/>
      <c r="G1810" s="8"/>
      <c r="H1810" s="6"/>
    </row>
    <row r="1811" spans="1:8" x14ac:dyDescent="0.2">
      <c r="A1811" s="3"/>
      <c r="B1811" s="3"/>
      <c r="C1811" s="3"/>
      <c r="D1811" s="18"/>
      <c r="E1811" s="3"/>
      <c r="F1811" s="8"/>
      <c r="G1811" s="8"/>
      <c r="H1811" s="6"/>
    </row>
    <row r="1812" spans="1:8" x14ac:dyDescent="0.2">
      <c r="A1812" s="3"/>
      <c r="B1812" s="3"/>
      <c r="C1812" s="3"/>
      <c r="D1812" s="18"/>
      <c r="E1812" s="3"/>
      <c r="F1812" s="8"/>
      <c r="G1812" s="8"/>
      <c r="H1812" s="6"/>
    </row>
    <row r="1813" spans="1:8" x14ac:dyDescent="0.2">
      <c r="A1813" s="3"/>
      <c r="B1813" s="3"/>
      <c r="C1813" s="3"/>
      <c r="D1813" s="18"/>
      <c r="E1813" s="3"/>
      <c r="F1813" s="8"/>
      <c r="G1813" s="8"/>
      <c r="H1813" s="6"/>
    </row>
    <row r="1814" spans="1:8" x14ac:dyDescent="0.2">
      <c r="A1814" s="3"/>
      <c r="B1814" s="3"/>
      <c r="C1814" s="3"/>
      <c r="D1814" s="18"/>
      <c r="E1814" s="3"/>
      <c r="F1814" s="8"/>
      <c r="G1814" s="8"/>
      <c r="H1814" s="6"/>
    </row>
    <row r="1815" spans="1:8" x14ac:dyDescent="0.2">
      <c r="A1815" s="3"/>
      <c r="B1815" s="3"/>
      <c r="C1815" s="3"/>
      <c r="D1815" s="18"/>
      <c r="E1815" s="3"/>
      <c r="F1815" s="8"/>
      <c r="G1815" s="8"/>
      <c r="H1815" s="6"/>
    </row>
    <row r="1816" spans="1:8" x14ac:dyDescent="0.2">
      <c r="A1816" s="3"/>
      <c r="B1816" s="3"/>
      <c r="C1816" s="3"/>
      <c r="D1816" s="18"/>
      <c r="E1816" s="3"/>
      <c r="F1816" s="8"/>
      <c r="G1816" s="8"/>
      <c r="H1816" s="6"/>
    </row>
    <row r="1817" spans="1:8" x14ac:dyDescent="0.2">
      <c r="A1817" s="3"/>
      <c r="B1817" s="3"/>
      <c r="C1817" s="3"/>
      <c r="D1817" s="18"/>
      <c r="E1817" s="3"/>
      <c r="F1817" s="8"/>
      <c r="G1817" s="8"/>
      <c r="H1817" s="6"/>
    </row>
    <row r="1818" spans="1:8" x14ac:dyDescent="0.2">
      <c r="A1818" s="3"/>
      <c r="B1818" s="3"/>
      <c r="C1818" s="3"/>
      <c r="D1818" s="18"/>
      <c r="E1818" s="3"/>
      <c r="F1818" s="8"/>
      <c r="G1818" s="8"/>
      <c r="H1818" s="6"/>
    </row>
    <row r="1819" spans="1:8" x14ac:dyDescent="0.2">
      <c r="A1819" s="3"/>
      <c r="B1819" s="3"/>
      <c r="C1819" s="3"/>
      <c r="D1819" s="18"/>
      <c r="E1819" s="3"/>
      <c r="F1819" s="8"/>
      <c r="G1819" s="8"/>
      <c r="H1819" s="6"/>
    </row>
    <row r="1820" spans="1:8" x14ac:dyDescent="0.2">
      <c r="A1820" s="3"/>
      <c r="B1820" s="3"/>
      <c r="C1820" s="3"/>
      <c r="D1820" s="18"/>
      <c r="E1820" s="3"/>
      <c r="F1820" s="8"/>
      <c r="G1820" s="8"/>
      <c r="H1820" s="6"/>
    </row>
    <row r="1821" spans="1:8" x14ac:dyDescent="0.2">
      <c r="A1821" s="3"/>
      <c r="B1821" s="3"/>
      <c r="C1821" s="3"/>
      <c r="D1821" s="18"/>
      <c r="E1821" s="3"/>
      <c r="F1821" s="8"/>
      <c r="G1821" s="8"/>
      <c r="H1821" s="6"/>
    </row>
    <row r="1822" spans="1:8" x14ac:dyDescent="0.2">
      <c r="A1822" s="3"/>
      <c r="B1822" s="3"/>
      <c r="C1822" s="3"/>
      <c r="D1822" s="18"/>
      <c r="E1822" s="3"/>
      <c r="F1822" s="8"/>
      <c r="G1822" s="8"/>
      <c r="H1822" s="6"/>
    </row>
    <row r="1823" spans="1:8" x14ac:dyDescent="0.2">
      <c r="A1823" s="3"/>
      <c r="B1823" s="3"/>
      <c r="C1823" s="3"/>
      <c r="D1823" s="18"/>
      <c r="E1823" s="3"/>
      <c r="F1823" s="8"/>
      <c r="G1823" s="8"/>
      <c r="H1823" s="6"/>
    </row>
    <row r="1824" spans="1:8" x14ac:dyDescent="0.2">
      <c r="B1824" s="3"/>
      <c r="C1824" s="3"/>
      <c r="D1824" s="18"/>
      <c r="E1824" s="3"/>
      <c r="F1824" s="8"/>
      <c r="G1824" s="8"/>
      <c r="H1824" s="6"/>
    </row>
    <row r="1825" spans="2:8" x14ac:dyDescent="0.2">
      <c r="B1825" s="3"/>
      <c r="C1825" s="3"/>
      <c r="D1825" s="18"/>
      <c r="E1825" s="3"/>
      <c r="F1825" s="8"/>
      <c r="G1825" s="8"/>
      <c r="H1825" s="6"/>
    </row>
    <row r="1826" spans="2:8" x14ac:dyDescent="0.2">
      <c r="B1826" s="3"/>
      <c r="C1826" s="3"/>
      <c r="D1826" s="18"/>
      <c r="E1826" s="3"/>
      <c r="F1826" s="8"/>
      <c r="G1826" s="8"/>
      <c r="H1826" s="6"/>
    </row>
    <row r="1827" spans="2:8" x14ac:dyDescent="0.2">
      <c r="B1827" s="3"/>
      <c r="C1827" s="3"/>
      <c r="D1827" s="18"/>
      <c r="E1827" s="3"/>
      <c r="F1827" s="8"/>
      <c r="G1827" s="8"/>
      <c r="H1827" s="6"/>
    </row>
    <row r="1828" spans="2:8" x14ac:dyDescent="0.2">
      <c r="C1828" s="3"/>
      <c r="D1828" s="18"/>
      <c r="E1828" s="3"/>
      <c r="F1828" s="8"/>
      <c r="G1828" s="8"/>
      <c r="H1828" s="6"/>
    </row>
    <row r="1829" spans="2:8" x14ac:dyDescent="0.2">
      <c r="C1829" s="3"/>
      <c r="D1829" s="18"/>
      <c r="E1829" s="3"/>
      <c r="F1829" s="8"/>
      <c r="G1829" s="8"/>
      <c r="H1829" s="6"/>
    </row>
    <row r="1830" spans="2:8" x14ac:dyDescent="0.2">
      <c r="C1830" s="3"/>
      <c r="D1830" s="18"/>
      <c r="E1830" s="3"/>
      <c r="F1830" s="8"/>
      <c r="G1830" s="8"/>
      <c r="H1830" s="6"/>
    </row>
    <row r="1831" spans="2:8" x14ac:dyDescent="0.2">
      <c r="C1831" s="3"/>
      <c r="D1831" s="18"/>
      <c r="E1831" s="3"/>
      <c r="F1831" s="8"/>
      <c r="G1831" s="8"/>
      <c r="H1831" s="6"/>
    </row>
    <row r="1832" spans="2:8" x14ac:dyDescent="0.2">
      <c r="C1832" s="3"/>
      <c r="D1832" s="18"/>
      <c r="E1832" s="3"/>
      <c r="F1832" s="8"/>
      <c r="G1832" s="8"/>
      <c r="H1832" s="6"/>
    </row>
    <row r="1833" spans="2:8" x14ac:dyDescent="0.2">
      <c r="C1833" s="3"/>
      <c r="D1833" s="18"/>
      <c r="E1833" s="3"/>
      <c r="F1833" s="8"/>
      <c r="G1833" s="8"/>
      <c r="H1833" s="6"/>
    </row>
    <row r="1834" spans="2:8" x14ac:dyDescent="0.2">
      <c r="C1834" s="3"/>
      <c r="D1834" s="18"/>
      <c r="E1834" s="3"/>
      <c r="F1834" s="8"/>
      <c r="G1834" s="8"/>
      <c r="H1834" s="6"/>
    </row>
    <row r="1835" spans="2:8" x14ac:dyDescent="0.2">
      <c r="C1835" s="3"/>
      <c r="D1835" s="18"/>
      <c r="E1835" s="3"/>
      <c r="F1835" s="8"/>
      <c r="G1835" s="8"/>
      <c r="H1835" s="6"/>
    </row>
    <row r="1836" spans="2:8" x14ac:dyDescent="0.2">
      <c r="C1836" s="3"/>
      <c r="D1836" s="18"/>
      <c r="E1836" s="3"/>
      <c r="F1836" s="8"/>
      <c r="G1836" s="8"/>
      <c r="H1836" s="6"/>
    </row>
    <row r="1837" spans="2:8" x14ac:dyDescent="0.2">
      <c r="C1837" s="3"/>
      <c r="D1837" s="18"/>
      <c r="E1837" s="3"/>
      <c r="F1837" s="8"/>
      <c r="G1837" s="8"/>
      <c r="H1837" s="6"/>
    </row>
  </sheetData>
  <sheetProtection algorithmName="SHA-512" hashValue="+fNFBUjwtQtItEVfK8XTbYnD0qFVpJMJMvQ+cEwE6SUqL0TMYcqVz9ULqno8fJ3BM1bQ8gc1ldoOdzqNZLh+2w==" saltValue="edMc2Z4bIiktAuIp3bsLFA==" spinCount="100000" sheet="1" objects="1" scenarios="1"/>
  <mergeCells count="71">
    <mergeCell ref="C1329:H1329"/>
    <mergeCell ref="C1370:H1370"/>
    <mergeCell ref="C1404:H1404"/>
    <mergeCell ref="C1437:H1437"/>
    <mergeCell ref="C1185:H1185"/>
    <mergeCell ref="C1219:H1219"/>
    <mergeCell ref="C1253:H1253"/>
    <mergeCell ref="C1287:H1287"/>
    <mergeCell ref="C1288:H1288"/>
    <mergeCell ref="C1044:H1044"/>
    <mergeCell ref="C1072:H1072"/>
    <mergeCell ref="C1108:H1108"/>
    <mergeCell ref="C1109:H1109"/>
    <mergeCell ref="C1151:H1151"/>
    <mergeCell ref="C975:H975"/>
    <mergeCell ref="C1009:H1009"/>
    <mergeCell ref="C829:H829"/>
    <mergeCell ref="C862:H862"/>
    <mergeCell ref="C907:H907"/>
    <mergeCell ref="C940:H940"/>
    <mergeCell ref="C708:H708"/>
    <mergeCell ref="C750:H750"/>
    <mergeCell ref="C792:H792"/>
    <mergeCell ref="C828:H828"/>
    <mergeCell ref="C974:H974"/>
    <mergeCell ref="C561:H561"/>
    <mergeCell ref="C562:H562"/>
    <mergeCell ref="C603:H603"/>
    <mergeCell ref="C637:H637"/>
    <mergeCell ref="C679:H679"/>
    <mergeCell ref="C194:H194"/>
    <mergeCell ref="C156:H156"/>
    <mergeCell ref="C115:H115"/>
    <mergeCell ref="C49:H49"/>
    <mergeCell ref="C15:H15"/>
    <mergeCell ref="C82:H82"/>
    <mergeCell ref="C14:H14"/>
    <mergeCell ref="A9:K9"/>
    <mergeCell ref="A10:B10"/>
    <mergeCell ref="C10:F10"/>
    <mergeCell ref="H10:K10"/>
    <mergeCell ref="A11:B11"/>
    <mergeCell ref="C11:F11"/>
    <mergeCell ref="H11:K11"/>
    <mergeCell ref="I12:J12"/>
    <mergeCell ref="K12:K13"/>
    <mergeCell ref="A12:A13"/>
    <mergeCell ref="B12:B13"/>
    <mergeCell ref="C12:C13"/>
    <mergeCell ref="D12:D13"/>
    <mergeCell ref="E12:E13"/>
    <mergeCell ref="F12:G12"/>
    <mergeCell ref="C237:H237"/>
    <mergeCell ref="C409:H409"/>
    <mergeCell ref="C519:H519"/>
    <mergeCell ref="C479:H479"/>
    <mergeCell ref="C451:H451"/>
    <mergeCell ref="C238:H238"/>
    <mergeCell ref="C410:H410"/>
    <mergeCell ref="A8:H8"/>
    <mergeCell ref="H12:H13"/>
    <mergeCell ref="I6:J7"/>
    <mergeCell ref="A1:H2"/>
    <mergeCell ref="I1:K2"/>
    <mergeCell ref="A3:H3"/>
    <mergeCell ref="A4:H4"/>
    <mergeCell ref="I4:J4"/>
    <mergeCell ref="A7:H7"/>
    <mergeCell ref="K6:K7"/>
    <mergeCell ref="A5:H5"/>
    <mergeCell ref="A6:H6"/>
  </mergeCells>
  <hyperlinks>
    <hyperlink ref="C36" display="          - tomada 2P+T c/ universal"/>
    <hyperlink ref="C69" display="          - tomada 2P+T c/ universal"/>
    <hyperlink ref="C102" display="          - tomada 2P+T c/ universal"/>
    <hyperlink ref="C143" display="          - tomada 2P+T c/ universal"/>
    <hyperlink ref="C181" display="          - tomada 2P+T c/ universal"/>
    <hyperlink ref="C223" display="          - tomada 2P+T c/ universal"/>
    <hyperlink ref="C259" display="          - tomada 2P+T c/ universal"/>
    <hyperlink ref="C299" display="          - tomada 2P+T c/ universal"/>
    <hyperlink ref="C333" display="          - tomada 2P+T c/ universal"/>
    <hyperlink ref="C361" display="          - tomada 2P+T c/ universal"/>
    <hyperlink ref="C395" display="          - tomada 2P+T c/ universal"/>
    <hyperlink ref="C438" display="          - tomada 2P+T c/ universal"/>
    <hyperlink ref="C466" display="          - tomada 2P+T c/ universal"/>
    <hyperlink ref="C506" display="          - tomada 2P+T c/ universal"/>
    <hyperlink ref="C547" display="          - tomada 2P+T c/ universal"/>
    <hyperlink ref="C590" display="          - tomada 2P+T c/ universal"/>
    <hyperlink ref="C624" display="          - tomada 2P+T c/ universal"/>
    <hyperlink ref="C664" display="          - tomada 2P+T c/ universal"/>
    <hyperlink ref="C1029" display="          - tomada 2P+T c/ universal"/>
  </hyperlinks>
  <printOptions horizontalCentered="1"/>
  <pageMargins left="0.23622047244094491" right="0.23622047244094491" top="0.98425196850393704" bottom="0.39370078740157483" header="0.23622047244094491" footer="0.23622047244094491"/>
  <pageSetup paperSize="9" scale="83" fitToHeight="0" orientation="landscape" r:id="rId1"/>
  <headerFooter alignWithMargins="0">
    <oddHeader>&amp;L&amp;"MS Sans Serif,Negrito"&amp;12&amp;G
&amp;"-,Negrito"&amp;11BANCO DO ESTADO DO RIO GRANDE DO SUL S. A.
UNIDADE DE ENGENHARIA&amp;R&amp;"-,Negrito"FOLHA &amp;P/ &amp;N</oddHeader>
    <oddFooter>&amp;C&amp;"-,Regular"
&amp;P de &amp;N&amp;R&amp;"-,Regular"&amp;D</oddFooter>
  </headerFooter>
  <ignoredErrors>
    <ignoredError sqref="B1335 B655:B657" numberStoredAsText="1"/>
  </ignoredErrors>
  <legacyDrawingHF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CORTINA AUTOMATIZADA DIV AGS</vt:lpstr>
      <vt:lpstr>'CORTINA AUTOMATIZADA DIV AGS'!Area_de_impressao</vt:lpstr>
      <vt:lpstr>'CORTINA AUTOMATIZADA DIV AGS'!Titulos_de_impressao</vt:lpstr>
    </vt:vector>
  </TitlesOfParts>
  <Company>Banrisul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Neves Casagrande</dc:creator>
  <cp:lastModifiedBy>Marcia Corona Da Silva</cp:lastModifiedBy>
  <cp:lastPrinted>2019-09-04T16:33:53Z</cp:lastPrinted>
  <dcterms:created xsi:type="dcterms:W3CDTF">2018-06-04T17:05:48Z</dcterms:created>
  <dcterms:modified xsi:type="dcterms:W3CDTF">2019-11-07T17:24:19Z</dcterms:modified>
</cp:coreProperties>
</file>